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4520" windowHeight="9288" activeTab="0"/>
  </bookViews>
  <sheets>
    <sheet name="РАЗВИТИЕ СЕЛЬСКОГО ХОЗЯЙСТВ 8 м" sheetId="1" r:id="rId1"/>
    <sheet name="Лист1" sheetId="2" r:id="rId2"/>
  </sheets>
  <definedNames>
    <definedName name="_xlnm.Print_Titles" localSheetId="0">'РАЗВИТИЕ СЕЛЬСКОГО ХОЗЯЙСТВ 8 м'!$5:$6</definedName>
    <definedName name="_xlnm.Print_Area" localSheetId="0">'РАЗВИТИЕ СЕЛЬСКОГО ХОЗЯЙСТВ 8 м'!$A$1:$Y$670</definedName>
  </definedNames>
  <calcPr fullCalcOnLoad="1"/>
</workbook>
</file>

<file path=xl/sharedStrings.xml><?xml version="1.0" encoding="utf-8"?>
<sst xmlns="http://schemas.openxmlformats.org/spreadsheetml/2006/main" count="654" uniqueCount="410">
  <si>
    <t>Обеспечение эпизоотического, ветеринарно-санитарного благополучия в Краснодарском крае и развитие государственной ветеринарной службы Краснодарского края</t>
  </si>
  <si>
    <t>Предоставление субсидий органам местного самоуправления муниципальных образований Краснодарского края на организацию мероприятий по сбору и доставке биологических отходов в рамках реализации полномочий органов местного самоуправления  по участию в предупреждении  и ликвидации последствий чрезвычайных ситуаций  в границах соответствующего муниципального образования Краснодарского края</t>
  </si>
  <si>
    <t>подпрограмма "Развитие мелиорации сельскохозяйственных земель в Краснодарском крае"</t>
  </si>
  <si>
    <t>Проведение научно-исследовательских работ по вопросам африканской чумы свиней</t>
  </si>
  <si>
    <t>Предоставление субсидий сельскохозяйственным товаропроизводителям в целях возмещения затрат в связи со сдачей биологических отходов на утилизацию в случаях, установленных законодательством Российской Федерации</t>
  </si>
  <si>
    <t>Предоставление субвенций  местным бюджетам на осуществление органами местного самоуправления муниципальных образований государственных полномочий по организации проведения на территории Краснодарского края  мероприятий по предупреждению и ликвидации болезней животных, их лечению, защите населения от болезней, общих для человека и животных, в части уничтожения биологических отходов в специальных печах (крематорах)</t>
  </si>
  <si>
    <t>Итого по подпрограмме по ветеринарии</t>
  </si>
  <si>
    <t>Приобретение материальных запасов с целью проведения мероприятий по профилактике и ликвидации лейкоза крупного рогатого скота</t>
  </si>
  <si>
    <t xml:space="preserve">Объем финансирования предусмотренный программой на текущий год </t>
  </si>
  <si>
    <t>Профинансировано в отчетном периоде (тыс.рублей)</t>
  </si>
  <si>
    <t>Освоено (израсходовано) в отчетном  периоде</t>
  </si>
  <si>
    <t>федераль-ный бюджет</t>
  </si>
  <si>
    <t>местные бюджеты</t>
  </si>
  <si>
    <t>другие источники</t>
  </si>
  <si>
    <t>неисполь-зованные остатки федерального бюджета прошлых лет</t>
  </si>
  <si>
    <t>местные бюдже-ты</t>
  </si>
  <si>
    <t>министерство сельского хозяйства и перерабатыва-ющей промышлен-ности Краснодарского края</t>
  </si>
  <si>
    <t>министерство сельского хозяйства и перерабатыва-ющей промышлен-ности Краснодарского края - ответственный за выполнение мероприятия государственные бюджетные учреждения Краснодарского края получатели субсидий</t>
  </si>
  <si>
    <t>10.1.</t>
  </si>
  <si>
    <t>министерство культуры  Краснодарского края - ответственный  за выполнение мероприятия государственное автономное учреждение культуры Краснодарского края - получатель субсидии</t>
  </si>
  <si>
    <t xml:space="preserve">предоставление субсидий сельскохозяйственным товаропроизводителям на возмещение части затрат на приобретение элитных семян </t>
  </si>
  <si>
    <t xml:space="preserve">Обеспечение  противоградовых мероприятий </t>
  </si>
  <si>
    <t xml:space="preserve">проведение научно-исследовательских работ по разработке новых схем ведения  первичного семеноводства риса в Краснодарском крае с учетом особенности сортовой агротехники семенных посевов                                                   </t>
  </si>
  <si>
    <t xml:space="preserve"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 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</si>
  <si>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</si>
  <si>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 xml:space="preserve">предоставление субсидий субъектам АПК  в целях возмещения затрат в связи с проведением меропряитий по  развитию инфраструктуры питомниководства в садоводстве 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</si>
  <si>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</si>
  <si>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субсидии сельскохозяйственным товаропроизводителям на возмещение части затрат, связанных с проведением работ по обустройству животноводческих комплексов</t>
  </si>
  <si>
    <t>2.1.1</t>
  </si>
  <si>
    <t>2.2.1</t>
  </si>
  <si>
    <t>2.3.1</t>
  </si>
  <si>
    <t>2.4.1</t>
  </si>
  <si>
    <t>2.5.1</t>
  </si>
  <si>
    <t>2.8.1</t>
  </si>
  <si>
    <t>4.2.1</t>
  </si>
  <si>
    <t>управление по виноградарству, виноделию и алкогольной промышленности Краснодарского края – ответственный за выполнение мероприятия, юридические лица и индивидуальные предприниматели – получатели субсидий</t>
  </si>
  <si>
    <t>поддержка закладки и ухода за виноградниками, в том числе:</t>
  </si>
  <si>
    <t>Развитие виноградарства:</t>
  </si>
  <si>
    <t xml:space="preserve">субсидии на возмещение части затрат на закладку и уход за виноградниками
</t>
  </si>
  <si>
    <t xml:space="preserve">предоставление субсидий субъектам агропромышленного комплекса, обеспечивающим развитие виноградарства, на возмещение части затрат на установку шпалеры на виноградниках </t>
  </si>
  <si>
    <t xml:space="preserve">поддержка установки шпалеры на виноградниках, 
в том числе: 
</t>
  </si>
  <si>
    <t>поддержка  устройства капельного орошения виноградников, в том числе</t>
  </si>
  <si>
    <t>предоставление субсидии субъектам агропромышленного комплекса, обеспечивающим развитие виноградарства, на возмещение части затрат в связи с устройством капельного орошения виноградников</t>
  </si>
  <si>
    <t xml:space="preserve">предоставление субсидии субъектам агропромышленного комплекса, обеспечивающим развитие виноградарства, на возмещение части затрат в связи с  развитием инфраструктуры питомниководства в виноградарстве </t>
  </si>
  <si>
    <t xml:space="preserve">поддержка проведения селекционных мероприятий в области виноградарства, 
в том числе: 
</t>
  </si>
  <si>
    <t xml:space="preserve">предоставление субсидии субъектам агропромышленного комплекса, обеспечивающим развитие виноградарства, на возмещение части затрат на проведение селекционных мероприятий в области виноградарства </t>
  </si>
  <si>
    <t>проведение научно-исследовательских работ в области виноградарства</t>
  </si>
  <si>
    <t>предоставление субсидии субъектам агропромышленного комплекса, обеспечивающим развитие виноградарства, на возмещение части затрат на изготовление проектно-сметной документации на закладку и уходные работы за виноградниками в малых формах хозяйствования</t>
  </si>
  <si>
    <t>проведение почвенных обследований на землях сельскохозяйственного назначения в целях развития виноградарства в малых формах хозяйствования</t>
  </si>
  <si>
    <t>организация обучения малых форм хозяйствования технологии выращивания виноградников</t>
  </si>
  <si>
    <t>информирование населения через средства массовой информации о перспективах развития виноградарства в малых формах хозяйствования</t>
  </si>
  <si>
    <t>Развитие производства столовых сортов винограда:</t>
  </si>
  <si>
    <t xml:space="preserve">предоставление грантов в форме субсидий сельскохозяйственным потребительским сбытовым кооперативам  в целях возмещения затрат на создание системы охлаждаемых хранилищ для столового винограда </t>
  </si>
  <si>
    <t>предоставление субсидии субъектам агропромышленного комплекса, осуществляющим деятельность в отрасли виноградарства и виноделия, на возмещение части затрат в связи с  уплатой процентов по кредитам на приобретение технологического оборудования для переработки винограда и производства виноматериалов, приобретение дубовой тары для выдержки и хранения виноматериалов, холодильного оборудования, электрогенераторных установок</t>
  </si>
  <si>
    <t>предоставление субсидии субъектам агропромышленного комплекса, осуществляющим деятельность в отрасли виноградарства и виноделия, на возмещение части затрат в связи с  приобретением комплектующих и изготовлением дубовых бочек для выдержки и хранения виноматериалов</t>
  </si>
  <si>
    <t>приобретение комплектующих и изготовление дубовых бочек для выдержки и хранения вино-материалов, в том числе:</t>
  </si>
  <si>
    <t>ИТОГО:</t>
  </si>
  <si>
    <t xml:space="preserve">Субсидии государственным бюджетным учреждениям ветеринарии Краснодарского края на иные цели, в том числе </t>
  </si>
  <si>
    <t xml:space="preserve">Субсидии  государственным бюджетным учреждениям ветеринарии Краснодарского края на иные цели для 
приобретения специализированного автотранспорта, дезинфекционной техники и оборудования
</t>
  </si>
  <si>
    <t xml:space="preserve">развитие инфраструктуры питомниководства в виногра-дарстве, 
в том числе:
</t>
  </si>
  <si>
    <t xml:space="preserve">поддержка из-готовления проектно-сметной документации на закладку и уходные работы за виноградниками в малых формах хозяйствования,
в том числе
</t>
  </si>
  <si>
    <t xml:space="preserve">проведение мероприятий по продвижению винодельческой продукции на внутренний и внешний рынки </t>
  </si>
  <si>
    <t>РЫБА</t>
  </si>
  <si>
    <t>6.1</t>
  </si>
  <si>
    <t>6.2</t>
  </si>
  <si>
    <t>7.1</t>
  </si>
  <si>
    <t>1.1.</t>
  </si>
  <si>
    <t>федеральный бюджет</t>
  </si>
  <si>
    <t>краевой  бюджет</t>
  </si>
  <si>
    <t>местный бюджет</t>
  </si>
  <si>
    <t>внебюджетные средства</t>
  </si>
  <si>
    <t>министерство сельского хозяйства и перерабатывающей промышленности Краснодарского края</t>
  </si>
  <si>
    <t>Развитие социальной и инженерной инфраструктуры в сельской местности, в том числе:</t>
  </si>
  <si>
    <t>органы местного самоуправления муниципальных образований Краснодарского края – получатели субсидий, министерство сельского хозяйства и перерабатывающей промышленности Краснодарского края – ответственный за выполнение мероприятия</t>
  </si>
  <si>
    <t xml:space="preserve">органы местного самоуправления муниципальных образований Краснодарского края – получатели субсидий, министерство сельского хозяйства и перерабатывающей промышленности Краснодарского края – ответственный за выполнение мероприятия </t>
  </si>
  <si>
    <t>Предоставление органам местного самоуправления муниципальных образований Краснодарского края субсидий на софинансирование расходных обязательств органов местного самоуправления по развитию сети дошкольных образовательных учреждений в сельской местности</t>
  </si>
  <si>
    <t>1.2.5.</t>
  </si>
  <si>
    <t>Предоставление органам местного самоуправления муниципальных образований Краснодарского края субсидий на софинансирование расходных обязательств органов местного самоуправления по развитию сети муниципальных учреждений физической культуры и спорта в сельской местности</t>
  </si>
  <si>
    <t xml:space="preserve">органы местного самоуправления муниципальных образований Краснодарского края – получатели субсидий,        министерство сельского хозяйства и перерабатывающей промышленности Краснодарского края – ответственный за выполнение мероприятия </t>
  </si>
  <si>
    <t>1.2.6.</t>
  </si>
  <si>
    <t>1.2.7.</t>
  </si>
  <si>
    <t>Предоставление органам местного самоуправления муниципальных образований Краснодарского края субсидий на софинансирование расходных обязательств органов местного самоуправления по организации и развитию электроснабжения в сельской местности</t>
  </si>
  <si>
    <t>2. Развитие подотрасли растениеводства, переработки и реализации продукции растениеводства</t>
  </si>
  <si>
    <t>2.1.</t>
  </si>
  <si>
    <t xml:space="preserve">юридические лица и индивидуальные предприниматели – получатели субсидий, министерство сельского хозяйства и перерабатывающей промышленности Краснодарского края – ответственный за выполнение мероприятия </t>
  </si>
  <si>
    <t>юридические лица и индивидуальные предприниматели  – получатели субсидий, министерство сельского хозяйства и перерабатывающей промышленности Краснодарского края – ответственный за выполнение мероприятия</t>
  </si>
  <si>
    <t>Проведение научно-исследовательских работ по созданию адаптивных сортовых комплексов риса для микрозонального районирования на территории Краснодарского края</t>
  </si>
  <si>
    <t xml:space="preserve">Внедрение новых и дефицитных сортов риса кубанской селекции для ускорения сорта смены в Краснодарском крае </t>
  </si>
  <si>
    <t>Сохранение и поддержание почвенного плодородия земель сельскохозяйственного назначения</t>
  </si>
  <si>
    <t>юридические лица и индивидуальные предприниматели – получатели субсидий, министерство сельского хозяйства и перерабатывающей промышленности Краснодарского края – ответственный за выполнение мероприятия</t>
  </si>
  <si>
    <t>3. Развитие подотрасли животноводства, переработки и реализации продукции животноводства</t>
  </si>
  <si>
    <t>3.1.</t>
  </si>
  <si>
    <t>Развитие молочного скотоводства, в том числе:</t>
  </si>
  <si>
    <t xml:space="preserve">Предоставление субсидий на 1 литр реализованного  товарного молока </t>
  </si>
  <si>
    <t>4. Поддержка малых форм хозяйствования</t>
  </si>
  <si>
    <t>4.1.</t>
  </si>
  <si>
    <t>Поддержка кредитования малых форм хозяйствования, в том числе:</t>
  </si>
  <si>
    <t>краевой бюджет</t>
  </si>
  <si>
    <t>Научно-исследовательские работы в области виноделия</t>
  </si>
  <si>
    <t>Освещение в средствах массовой информации основных направлений развития и модернизации агропромышленного комплекса Краснодарского края</t>
  </si>
  <si>
    <t>всего, в том числе</t>
  </si>
  <si>
    <t>Предоставление органам местного самоуправления муниципальных образований Краснодарского края субсидий на софинансирование расходных обязательств органов местного самоуправления по организации досуга и обеспечению жителей сельской местности услугами организации культуры, развитию культурно-досуговой сферы в сельской местности</t>
  </si>
  <si>
    <t>Организация мероприятий по продвижению сельскохозяйственной продукции, произведенной в малых формах хозяйствования, на внутренний и внешние рынки</t>
  </si>
  <si>
    <t>субсидии на возмещение части затрат сельскохозяйственными товаропроизводителями племенных свинок отечественной и импортной селекции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</si>
  <si>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</si>
  <si>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</si>
  <si>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</si>
  <si>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</si>
  <si>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</si>
  <si>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</si>
  <si>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</si>
  <si>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</si>
  <si>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</si>
  <si>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</si>
  <si>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2.1</t>
  </si>
  <si>
    <t>2.2</t>
  </si>
  <si>
    <t>2.3</t>
  </si>
  <si>
    <t>2.4</t>
  </si>
  <si>
    <t>2.5</t>
  </si>
  <si>
    <t xml:space="preserve">Предоставление субсидии субъектам агропромышленного комплекса, обеспечивающим развитие садоводства  и чаеводства, на возмещение части затрат в связи с устройством капельного орошения садов, чайных плантаций </t>
  </si>
  <si>
    <t>2.6</t>
  </si>
  <si>
    <t>2.7</t>
  </si>
  <si>
    <t>2.8</t>
  </si>
  <si>
    <t>2.9</t>
  </si>
  <si>
    <t xml:space="preserve">Развитие виноградарства и виноделия </t>
  </si>
  <si>
    <t>Осуществление руководства и управления в сфере установ-ленных функций</t>
  </si>
  <si>
    <t xml:space="preserve">управление по виноградарству, виноделию и алкогольной промышленности Краснодарского края </t>
  </si>
  <si>
    <t>2.10</t>
  </si>
  <si>
    <t>3.1</t>
  </si>
  <si>
    <t>3.2</t>
  </si>
  <si>
    <t>Развитие виноделия:</t>
  </si>
  <si>
    <t>4.1</t>
  </si>
  <si>
    <t>4.2</t>
  </si>
  <si>
    <t>4.4</t>
  </si>
  <si>
    <t>Всего по государственной Подпрограмме</t>
  </si>
  <si>
    <t>Реализация мер государственной поддержки сельскохозяйственных кредитных потребительских кооперативов, в том числе:</t>
  </si>
  <si>
    <t>Осуществление руководства и управления в сфере установленных функций</t>
  </si>
  <si>
    <t>Предоставление субсидии на поддержку племенного крупного рогатого скота мясного направления</t>
  </si>
  <si>
    <t>Мероприятия по развитию водоснабжения в сельской местности</t>
  </si>
  <si>
    <t>Мероприятия по развитию газификации в сельской местности</t>
  </si>
  <si>
    <t>Мероприятия по развитию сети общеобразовательных учреждений в сельской местности</t>
  </si>
  <si>
    <t>предоставление субсидий крестьянским (фермерским) хозяйствам и индивидуальным предпринимателям, ведущим деятельность в области сельскохозяйственного производства на строительство, реконструкцию, модернизацию семейных животноводческих ферм</t>
  </si>
  <si>
    <t>Организация сельских усадеб в малых сельских населенных пунктах Краснодарского края, в том числе:</t>
  </si>
  <si>
    <t>предоставление социальной выплаты на строительство жилья в сельской местности для организации сельской усадьбы в малом сельском населенном пункте Краснодарского края</t>
  </si>
  <si>
    <t>предоставление дополнительных социальных выплат, стимулирующих повышение рождаемости</t>
  </si>
  <si>
    <t>предоставление субъектам малого предпринимательства грантов в форме субсидии для софинансирования затрат на организацию сельской усадьбы в малом сельском населенном пункте Краснодарского края</t>
  </si>
  <si>
    <t>Профилактика и ликвидация лейкоза крупного рогатого скота в Краснодарском крае, в том числе</t>
  </si>
  <si>
    <t>Организация проведения обучающего семинара  по профилактике и ликвидации лейкоза крупного рогатого скота</t>
  </si>
  <si>
    <t>10.2</t>
  </si>
  <si>
    <t>9.1</t>
  </si>
  <si>
    <t>9.2</t>
  </si>
  <si>
    <t>9.3</t>
  </si>
  <si>
    <t>4.3</t>
  </si>
  <si>
    <t>1.1</t>
  </si>
  <si>
    <t>1.2</t>
  </si>
  <si>
    <t>1.3</t>
  </si>
  <si>
    <t>1.4</t>
  </si>
  <si>
    <t>5.1</t>
  </si>
  <si>
    <t>5.2</t>
  </si>
  <si>
    <t>4.5</t>
  </si>
  <si>
    <t>6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</si>
  <si>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</si>
  <si>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</si>
  <si>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</si>
  <si>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</si>
  <si>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</si>
  <si>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</si>
  <si>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</si>
  <si>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</si>
  <si>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</si>
  <si>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4.6</t>
  </si>
  <si>
    <t>4.7</t>
  </si>
  <si>
    <t>4.8</t>
  </si>
  <si>
    <t>4.9</t>
  </si>
  <si>
    <t>2</t>
  </si>
  <si>
    <t>7</t>
  </si>
  <si>
    <t>8</t>
  </si>
  <si>
    <t>9</t>
  </si>
  <si>
    <t>Организация и проведение агропромышленных выставок</t>
  </si>
  <si>
    <t>1. Перечень отдельных мероприятий программы</t>
  </si>
  <si>
    <t>Обеспечение поддержки раз-вития системы информационного обеспече-ния в сфере сельского хозяйства</t>
  </si>
  <si>
    <t>Предоставление информационно-консультационной помощи сельскохозяйственным товаропроизводителям, в том числе  с разработкой, внедрением и распростране-нием передовых технологий и инновационных проектов в области агропромышленного комплекса</t>
  </si>
  <si>
    <t>Организация переподготовки и повышения квалификации кадров агропромышленного комплекса</t>
  </si>
  <si>
    <t>Субсидии бюджетным учреждениям на финансовое обеспечение выполнения государственного задания на оказание государственных услуг</t>
  </si>
  <si>
    <t>Предоставление субвенций органам местного самоуправления на осуществление государственных полномочий по поддержке сельскохозяйственного производства</t>
  </si>
  <si>
    <t>Участие в информационном обеспечении сельскохозяйственных товаропроизводителей в целях содействия развитию сельскохозяйственного производства</t>
  </si>
  <si>
    <t xml:space="preserve">Организация и проведение  краевых конкурсов профессионального мастерства среди работников агропромышленного комплекса с премированием победителей,  обеспечение участия сельскохозяйственных товаропроизводителей в выставках и ярмарках, организация и проведение совещаний, выставок, ярмарок
</t>
  </si>
  <si>
    <t xml:space="preserve">Научное обеспечение агропромышленного комплекса,
в том числе:
</t>
  </si>
  <si>
    <t>проведение научных исследований в агропромышленном комплексе</t>
  </si>
  <si>
    <t>организация  научно-практических конференций, семинаров, издание методических рекомендаций в рамках научного обеспечения агропромышленного комплекса края</t>
  </si>
  <si>
    <t>11.</t>
  </si>
  <si>
    <t xml:space="preserve">Осуществление мероприятий по организации, регулированию и охране водных биологических ресурсов в пределах установленной компетенции в рамках реализации переданных государственных полномочий
</t>
  </si>
  <si>
    <t>оказание несвязанной поддержки сельскохозяйственным товаропроизводителям в области растениеводства</t>
  </si>
  <si>
    <t xml:space="preserve">предоставление субсидии на возмещение части затрат на проведение агрохимического и эколого-токсикологического обследования земель сельскохозяйственного назначения   </t>
  </si>
  <si>
    <t>организация проведения гидромелиоративных мероприятий</t>
  </si>
  <si>
    <t>мероприятия по закладке и уходу за многолетними плодовыми и ягодными насаждениями:</t>
  </si>
  <si>
    <t>8.1.1</t>
  </si>
  <si>
    <t>предоставление субсидий сельскохозяйственным товаропроизводителям в целях возмещения части затрат на закладку и уход за многолетними плодовыми и ягодными насаждениями</t>
  </si>
  <si>
    <t>мероприятия по возмещению части затрат на раскорчевку выбывших из эксплуатации старых садов и рекультивацию раскорчеванных площадей</t>
  </si>
  <si>
    <t>8.2.1</t>
  </si>
  <si>
    <t>предоставление субсидий сельскохозяйственным товаропроизводителям в целях  возмещения части затрат на раскорчевку выбывших из эксплуатации старых садов и рекультивацию раскорчеванных площадей</t>
  </si>
  <si>
    <t>8.3.1</t>
  </si>
  <si>
    <t>мероприятия по раскорчевке садов в возрасте не более 30 лет:</t>
  </si>
  <si>
    <t xml:space="preserve">предоставление субсидий субъектам АПК, обеспечивающим развитие садоводства, на возмещение части затрат в связи с раскорчевкой садов в возрасте не более 30 лет </t>
  </si>
  <si>
    <t>8.4.1</t>
  </si>
  <si>
    <t>мероприятия по установке шпалеры в садах интенсивного типа:</t>
  </si>
  <si>
    <t>предоставление субсидий субъектам АПК, обеспечивающим развитие садоводства, на возмещение части затрат на установку шпалеры в садах интенсивного типа</t>
  </si>
  <si>
    <t>8.5.1</t>
  </si>
  <si>
    <t xml:space="preserve">предоставление субсидии субъектам агропромышленного комплекса, обеспечивающим развитие садоводства  и чаеводства, на возмещение части затрат в связи с устройством капельного орошения садов, чайных плантаций </t>
  </si>
  <si>
    <t>8.6.1</t>
  </si>
  <si>
    <t>мероприятия по развитию инфраструктуры питомниководства в садоводстве:</t>
  </si>
  <si>
    <t>мероприятия по проведению селекционных мероприятий в области садоводства:</t>
  </si>
  <si>
    <t>8.7.1</t>
  </si>
  <si>
    <t>предоставление субсидии субъектам АПК, обеспечивающим развитие садоводства, на возмещение части затрат на проведение селекционных мероприятий в области садоводства</t>
  </si>
  <si>
    <t>мероприятия по уходу (включая омолаживающую обрезку) за чайными плантациями:</t>
  </si>
  <si>
    <t>8.8.1</t>
  </si>
  <si>
    <t>предоставление субсидии субъектам АПК, обеспечивающим развитие чаеводства, на возмещение части затрат на уход (включая омолаживающую обрезку) за чайными плантациями</t>
  </si>
  <si>
    <t>предоставление субсидии сельскохозяйственным товаропроизводителям, обеспечивающим развитие садоводства и чаеводства, на возмещение части затрат на уплату процентов по кредитам на приобретение сельскохозяйственной техники для садоводства и чаеводства</t>
  </si>
  <si>
    <t>Предоставление субсидии на поддержку племенного живоноводства (кроме племенного  крупного рогатого скота мясного направления)</t>
  </si>
  <si>
    <t>предоставление субсидии на возмещение части затрат на содержание племенных конематок в возрасте 3 лет и старше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</si>
  <si>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</si>
  <si>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субсидии на возмещение части затратна производство мяса цыплят-бройлеров</t>
  </si>
  <si>
    <t>субсидии на возмещение части затрат на приобретение сельскохозяйственными товаропроизводителями племенных овец импортной селекции</t>
  </si>
  <si>
    <t>субсидии на возмещение части затрат на приобретение сельскохозяйственными товаропроизводителямигибридных свинок отечественной и импортной селекции</t>
  </si>
  <si>
    <t>Всего по подпрограмме</t>
  </si>
  <si>
    <t>предоставление грантов на развитие  семейных животноводческих ферм</t>
  </si>
  <si>
    <t xml:space="preserve">Предоставление субвенций органам местного самоуправления муниципальных образований Краснодарского края на осуществ-ление государственных полномочий по поддержке сельскохозяйственного производства </t>
  </si>
  <si>
    <t xml:space="preserve">предоставление субсидий на оказание услуг, связанных с финансовым посредничеством по обеспечению исполнения обязательств сельскохозяйственных потребительских кооперативов
</t>
  </si>
  <si>
    <t xml:space="preserve">предоставление субсидий на оказание услуг, связанных с финансовым посредничеством по обеспечению исполнения обязательств сельскохозяйственных кредитных потребительских кооперативов </t>
  </si>
  <si>
    <t>Предоставление грантов и единовременной помощи на поддержку  начинающих фермеров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</si>
  <si>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</si>
  <si>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Организация обучающих семинаров для малых форм хозяйствования в АПК</t>
  </si>
  <si>
    <t>5. Устойчивое развитие сельских территорий</t>
  </si>
  <si>
    <t>Мероприятия по развитию фельдшерско-акушерских пунктов и (или) офисов врачей общей практики в сельской местности</t>
  </si>
  <si>
    <t>Мероприятия по развитию плоскостных спортивных сооружений в сельской местности</t>
  </si>
  <si>
    <t>Мероприятия по развитию учреждений культурно-досугового типа в сельской местности</t>
  </si>
  <si>
    <t>Мероприятия по реализации проектов комплексного обустройства площадок под компактную жилищную застройку в сельской местности</t>
  </si>
  <si>
    <t>Грантовая поддержка местных инициатив граждан, проживающих в сельской местности</t>
  </si>
  <si>
    <t>итого по мелиорации</t>
  </si>
  <si>
    <t xml:space="preserve">Субсидии государственным бюджетным учреждениям ветеринарии Краснодарского края на финансовое обеспечение выполнения государственного задания на оказание государственных услуг (выполнение работ) </t>
  </si>
  <si>
    <t>Обеспечение деятельности подведомственных учреждений, в том числе</t>
  </si>
  <si>
    <t>государственные бюджетные учреждения ветеринарии Краснодарского края - получатели субсидий,
государственное управление ветеринарии Краснодарского края - ответственный за выполнение мероприятия</t>
  </si>
  <si>
    <t xml:space="preserve">государственные бюджетные учреждения ветеринарии Краснодарского края - получатели субсидий,
государственное управление ветеринарии Краснодарского края - ответственный за выполнение мероприятия
</t>
  </si>
  <si>
    <t>государственное управление ветеринарии Краснодарского края, государственные казенные учреждения ветеринарии Краснодарского края</t>
  </si>
  <si>
    <t>государственное управление ветеринарии Краснодарского края</t>
  </si>
  <si>
    <t>юридические лица, индивидуальные предприниматели - получатели субсидий,
государственное управление ветеринарии Краснодарского края - ответственный за выполнение мероприятия</t>
  </si>
  <si>
    <t>Субсидии государственным бюджетным учреждениям ветеринарии Краснодарского края на приобретение движимого имущества с целью обеспечения эпизоотического и ветеринарно-санитарного благополучия</t>
  </si>
  <si>
    <t xml:space="preserve">Субсидии государственным бюджетным учреждениям ветеринарии Краснодарского края на приобретение  движимого имущества для проведения противоэпизоотических мероприятий </t>
  </si>
  <si>
    <t>Виноградники заложены на площади 173 га.</t>
  </si>
  <si>
    <t>Шпалера установлена на площади 327 га.</t>
  </si>
  <si>
    <r>
      <t>Поддержка доходов сельскохозяйственных товаропроизводителей в области растениеводства,</t>
    </r>
    <r>
      <rPr>
        <b/>
        <sz val="12"/>
        <color indexed="8"/>
        <rFont val="Times New Roman"/>
        <family val="1"/>
      </rPr>
      <t xml:space="preserve"> в том числе:</t>
    </r>
  </si>
  <si>
    <r>
      <t>Поддержка кредитования подотрасли растениеводства, переработки ее продукции, развития инфраструктуры и логистического обеспечения рынков продукции растениеводства</t>
    </r>
    <r>
      <rPr>
        <sz val="12"/>
        <color indexed="8"/>
        <rFont val="Times New Roman"/>
        <family val="1"/>
      </rPr>
      <t xml:space="preserve">, </t>
    </r>
    <r>
      <rPr>
        <b/>
        <sz val="12"/>
        <color indexed="8"/>
        <rFont val="Times New Roman"/>
        <family val="1"/>
      </rPr>
      <t>в том числе:</t>
    </r>
  </si>
  <si>
    <r>
      <t>возмещение части процентной ставки по инвестиционным кредитам (займам) на развитие растениеводства,</t>
    </r>
    <r>
      <rPr>
        <sz val="12"/>
        <rFont val="Times New Roman"/>
        <family val="1"/>
      </rPr>
      <t xml:space="preserve"> переработки и развитие инфраструктуры и логистического обеспечения рынков продукции растениеводства</t>
    </r>
  </si>
  <si>
    <r>
      <t xml:space="preserve">Управление рисками в подотраслях растениеводства, </t>
    </r>
    <r>
      <rPr>
        <b/>
        <sz val="12"/>
        <color indexed="8"/>
        <rFont val="Times New Roman"/>
        <family val="1"/>
      </rPr>
      <t>в том числе:</t>
    </r>
  </si>
  <si>
    <r>
      <t xml:space="preserve">Развитие садоводства, чаеводства, поддержка закладки и ухода за многолетними насаждениями, </t>
    </r>
    <r>
      <rPr>
        <b/>
        <sz val="12"/>
        <color indexed="8"/>
        <rFont val="Times New Roman"/>
        <family val="1"/>
      </rPr>
      <t>в том числе:</t>
    </r>
  </si>
  <si>
    <r>
      <t>Поддержка племенного животноводства,</t>
    </r>
    <r>
      <rPr>
        <b/>
        <sz val="12"/>
        <color indexed="8"/>
        <rFont val="Times New Roman"/>
        <family val="1"/>
      </rPr>
      <t xml:space="preserve"> в том числе:</t>
    </r>
  </si>
  <si>
    <t>Поддержка кредитования подотрасли животноводства, переработки ее продукции, развития инфраструктуры и логистического обеспечения рынков продукции животноводства, в том числе:</t>
  </si>
  <si>
    <r>
      <t xml:space="preserve">возмещение части процентной ставки по инвестиционным кредитам (займам) </t>
    </r>
    <r>
      <rPr>
        <sz val="12"/>
        <rFont val="Times New Roman"/>
        <family val="1"/>
      </rPr>
      <t>на развитие животноводства, переработки и развития инфраструктуры и логистического обеспечения рынков продукции животноводства</t>
    </r>
  </si>
  <si>
    <r>
      <t xml:space="preserve">Управление рисками в подотраслях животноводства, </t>
    </r>
    <r>
      <rPr>
        <b/>
        <sz val="12"/>
        <color indexed="8"/>
        <rFont val="Times New Roman"/>
        <family val="1"/>
      </rPr>
      <t>в том числе:</t>
    </r>
  </si>
  <si>
    <r>
      <t xml:space="preserve">Развитие производства мяса цыплят-бройлеров, </t>
    </r>
    <r>
      <rPr>
        <b/>
        <sz val="12"/>
        <color indexed="8"/>
        <rFont val="Times New Roman"/>
        <family val="1"/>
      </rPr>
      <t>в том числе:</t>
    </r>
  </si>
  <si>
    <r>
      <t>Мероприятия по развитию инфраструктурыживотноводческих комплексов,</t>
    </r>
    <r>
      <rPr>
        <b/>
        <sz val="12"/>
        <color indexed="8"/>
        <rFont val="Times New Roman"/>
        <family val="1"/>
      </rPr>
      <t xml:space="preserve"> в том числе:</t>
    </r>
  </si>
  <si>
    <r>
      <t>Улучшение жилищных условий граждан, проживающих в сельской местности,</t>
    </r>
    <r>
      <rPr>
        <b/>
        <sz val="12"/>
        <color indexed="8"/>
        <rFont val="Times New Roman"/>
        <family val="1"/>
      </rPr>
      <t xml:space="preserve"> в том числе:    </t>
    </r>
    <r>
      <rPr>
        <sz val="12"/>
        <color indexed="8"/>
        <rFont val="Times New Roman"/>
        <family val="1"/>
      </rPr>
      <t xml:space="preserve">   </t>
    </r>
  </si>
  <si>
    <t>министерство сельского хозяйства и перерабатывающей промышленности Краснодарского края - ответственный за выполнение мероприятия государственные бюджетные учреждения Краснодарского края получатели субсидий</t>
  </si>
  <si>
    <t xml:space="preserve"> подпрограмма "Развитие рыбохозяйственного комплекса Краснодарского края"</t>
  </si>
  <si>
    <t>Итого по малым формам хозяйствования</t>
  </si>
  <si>
    <t>Изготовление методических рекомендаций по вопросам товарного рыбоводства в целях оказания информационно-консультационной помощи юридическим лицам и индивидуальным предпринимателям в сфере товарного рыбоводства</t>
  </si>
  <si>
    <t>итого по соц. селу</t>
  </si>
  <si>
    <t>Итого по разделу 2 по растениеводству</t>
  </si>
  <si>
    <t>1.2.1</t>
  </si>
  <si>
    <t>1.2.2</t>
  </si>
  <si>
    <t>1.2.3</t>
  </si>
  <si>
    <t>1.2.4</t>
  </si>
  <si>
    <t>Субсидии  государственным бюджетным учреждениям ветеринарии Краснодарского края  на иные цели на проведение капитального ремонта зданий и сооружений, в том числе</t>
  </si>
  <si>
    <t>Субсидии  государственным бюджетным учреждениям ветеринарии Краснодарского края на проведение капитального ремонта зданий и сооружений, переданных в установленном порядке в оперативное управление государственным бюджетным учреждениям ветеринарии Краснодарского края</t>
  </si>
  <si>
    <t>Субсидии государственным бюджетным учреждениям ветеринарии Краснодарского края на иные цели для проведения капитального ремонта зданий и сооружений, переданных в установленном порядке в оперативное управление государственным  бюджетным учреждениям ветеринарии Краснодарского края, в которых будут проводиться мероприятия по диагностике африканской чумы свиней</t>
  </si>
  <si>
    <t>Обеспечение выполнения функций казенных учреждений, подведомственных государственному  управлению ветеринарии Краснодарского края</t>
  </si>
  <si>
    <t>Обеспечение деятельности  государственного управления ветеринарии Краснодарского края</t>
  </si>
  <si>
    <t>Предупреждение риска заноса, распространения и ликвидация очагов африканской чумы свиней на территории Краснодарского края, в том числе</t>
  </si>
  <si>
    <t>Субсидии  государственным бюджетным учреждениям ветеринарии Краснодарского края на проведение мониторинга эпизоотической ситуации по африканской чуме свиней  и обеспечение безопасности лабораторных исследований</t>
  </si>
  <si>
    <t>Приобретение материальных запасов с целью предупреждения и ликвидации очагов африканской чумы свиней</t>
  </si>
  <si>
    <t>1.3.1</t>
  </si>
  <si>
    <t>1.3.2</t>
  </si>
  <si>
    <r>
      <t xml:space="preserve">Отчет об исполнении государственной  программы Краснодарского края </t>
    </r>
    <r>
      <rPr>
        <b/>
        <sz val="16"/>
        <rFont val="Times New Roman"/>
        <family val="1"/>
      </rPr>
      <t xml:space="preserve"> за 1 квартал 2014 года </t>
    </r>
  </si>
  <si>
    <r>
      <t xml:space="preserve">"Развитие сельского хозяйства и регулирование рынков сельскохозяйственной продукции, сырья и продовольствия "                                                                                                                                                                                                                  </t>
    </r>
  </si>
  <si>
    <t xml:space="preserve">Распоряжением Правительства РФ от 25 февраля 2014 г. № 261-р определены лимиты субсидий на 2014 год. Вносятся изменения в госпрограмму и краевой бюджет </t>
  </si>
  <si>
    <t>юридические лица и ин-дивидуальные предпри-ниматели – получатели субсидий, министерство сельского хозяйства и перерабатывающей про-мышленности Красно-дарского края – ответ-ственный за выполнение мероприятия</t>
  </si>
  <si>
    <t xml:space="preserve">министерство сельского хозяйства и перерабаты-вающей промышленности Краснодарского края </t>
  </si>
  <si>
    <t xml:space="preserve">Всего по  подпрограмме Развитие виноградарства и виноделия </t>
  </si>
  <si>
    <t xml:space="preserve">В феврале-марте в рамках проведения XXII Зимних Олимпийских и Паралимпийских игр была организована работа винодельческих предприятий в 3 винных шале (ресторанах), главном медиацентре и Доме гостеприимства Краснодарского края. Специально подготовленна и выпущенна книга «Виноградарство и виноделие Краснодарского края» </t>
  </si>
  <si>
    <t>В.В.Данько</t>
  </si>
  <si>
    <t>Начальник управления экономики,                                         целевых программ и инвестиций</t>
  </si>
  <si>
    <t>классифи-кация</t>
  </si>
  <si>
    <t>0405 2410019</t>
  </si>
  <si>
    <t>0405 2410059</t>
  </si>
  <si>
    <t>0405 2416091</t>
  </si>
  <si>
    <t>0405 2411124</t>
  </si>
  <si>
    <t>0405 2411002</t>
  </si>
  <si>
    <t>0405 2411003
0411 2411003</t>
  </si>
  <si>
    <t>0705 2411020</t>
  </si>
  <si>
    <t>0405 2411150</t>
  </si>
  <si>
    <t>826 
 0801 2411150</t>
  </si>
  <si>
    <t>0405 2411004</t>
  </si>
  <si>
    <t>0411 2411005</t>
  </si>
  <si>
    <t>0405 2411005</t>
  </si>
  <si>
    <t>0405 2415910</t>
  </si>
  <si>
    <t>Развитие элитного                           семеноводства, в том числе:</t>
  </si>
  <si>
    <t>0405 2425031
0405 2428031</t>
  </si>
  <si>
    <t>0405 2425041
0405 2428041</t>
  </si>
  <si>
    <t>0405 2420993</t>
  </si>
  <si>
    <t>Развитие первичного семеноводства риса, в том числе:</t>
  </si>
  <si>
    <t>0411 2420994</t>
  </si>
  <si>
    <t>0405 2420994</t>
  </si>
  <si>
    <t>0405 2420995</t>
  </si>
  <si>
    <t>0405 2420986</t>
  </si>
  <si>
    <t>0405 2425038
0405 2428038</t>
  </si>
  <si>
    <t>0405 2425039
0405 2428039</t>
  </si>
  <si>
    <t>0405 2425040
0405 2428040</t>
  </si>
  <si>
    <t>0405 2425034
0405 2428034</t>
  </si>
  <si>
    <t>0405 2425033
0405 2428033</t>
  </si>
  <si>
    <t>0405 2420992</t>
  </si>
  <si>
    <t>0405 2421126</t>
  </si>
  <si>
    <t>0405 2421127</t>
  </si>
  <si>
    <t>0405 2421171</t>
  </si>
  <si>
    <t>0405 2421172</t>
  </si>
  <si>
    <t>0405 2421173</t>
  </si>
  <si>
    <t>0405 2435042
0405 2438042</t>
  </si>
  <si>
    <t>0405 2435050
0405 2438050</t>
  </si>
  <si>
    <t>Развитие коневодства, в том числе:</t>
  </si>
  <si>
    <t>0405 2430998</t>
  </si>
  <si>
    <t>0405 2435043
0405 2438043</t>
  </si>
  <si>
    <t>0405 2435047
0405 2438047</t>
  </si>
  <si>
    <t>0405 2435048
0405 2438048</t>
  </si>
  <si>
    <t>0405 2435049
0405 2438049</t>
  </si>
  <si>
    <t>Развитие овцеводства, в том числе:</t>
  </si>
  <si>
    <t>Развитие свиноводства, в том числе:</t>
  </si>
  <si>
    <t>0405 2466009</t>
  </si>
  <si>
    <t>Поддержка семейных животноводческих ферм, в том числе:</t>
  </si>
  <si>
    <t>0405 2461174</t>
  </si>
  <si>
    <t>0405 2465054
0405 2468054</t>
  </si>
  <si>
    <t>0405 2461191</t>
  </si>
  <si>
    <t>0405 2461192</t>
  </si>
  <si>
    <t>3.3</t>
  </si>
  <si>
    <t>3.4</t>
  </si>
  <si>
    <t>0405 2461129</t>
  </si>
  <si>
    <t>0405 2461137</t>
  </si>
  <si>
    <t>0405 2465053
0405 2468053</t>
  </si>
  <si>
    <t xml:space="preserve">0405 2465055
0405 2467055
</t>
  </si>
  <si>
    <t>0405 2460999</t>
  </si>
  <si>
    <t>0405 2461128</t>
  </si>
  <si>
    <t>0705 2461128</t>
  </si>
  <si>
    <t>1003 2461188</t>
  </si>
  <si>
    <t>1003 2461189</t>
  </si>
  <si>
    <t>0405 2461190</t>
  </si>
  <si>
    <t>0502 2445018
0502 2447018</t>
  </si>
  <si>
    <t>1101 2445018
1101 2447018</t>
  </si>
  <si>
    <t>0702 2445018
0702 2447018</t>
  </si>
  <si>
    <t>0405 2445018
0405 2447018</t>
  </si>
  <si>
    <t>0405   2445018
0405  2447018</t>
  </si>
  <si>
    <t>1003 2445018
1003 2448018</t>
  </si>
  <si>
    <t>0405 2458076</t>
  </si>
  <si>
    <t>0405 2471204</t>
  </si>
  <si>
    <t>0405 2471185</t>
  </si>
  <si>
    <t>0405 2471205</t>
  </si>
  <si>
    <t>нет мероприятия</t>
  </si>
  <si>
    <t>0405 2486036</t>
  </si>
  <si>
    <t>0411 2481023</t>
  </si>
  <si>
    <t>0405 2481193</t>
  </si>
  <si>
    <t>0405 2486037</t>
  </si>
  <si>
    <t>предоставление  субсидий кооперативам второго уровня на создание объектов производственной  инфраструктуры по заготовке и реализации сельскохозяйственной продукции, сырья и продовольствия</t>
  </si>
  <si>
    <t xml:space="preserve">предоставление грантов на развитие сельскохозяйственных потребительских кооперативов  </t>
  </si>
  <si>
    <t>предоставление субсидий юридическим лицам и индивидуальным предпринимателям в целях возмещения части затрат на приобритение рыбопосадочного материала</t>
  </si>
  <si>
    <t>предоставление субсидий юридическим лицам и индивидуальным предпринимателям в целях возмещения части затрат на производство  товарной рыбы</t>
  </si>
  <si>
    <t>предоставление субсидий юридическим лицам и индивидуальным предпринимателям в целях возмещения части затрат на производство товарно-пищевой рыбной продукции</t>
  </si>
  <si>
    <t>Наименование отдельного мероприятия, подпрограммы,мероприятия подпрограммы</t>
  </si>
  <si>
    <t>Государственный заказчик мероприятия (заказчик), ответственный за выполнение мероприятия, получатель субсидий исполнитель</t>
  </si>
  <si>
    <t xml:space="preserve">Объем финансирования  на текущий год, предусмотренный бюджетом (уточнённой бюджетной росписью) </t>
  </si>
  <si>
    <t>Отметка о выполнении мероприятия (выполнено или не выполнено)</t>
  </si>
  <si>
    <t>Причины невыполнения мероприятия</t>
  </si>
  <si>
    <t>Строительство, реконструкция и техническое перевооружение мелиоративных систем общего и индивидуального пользования и отдельно расположенных гидротехнических сооружений, принадлежащих сельскохозяйственным товаропроизводителям на праве собственности или переданных им в пользование в установленном порядке, за исключением затрат, связанных с проведением проектных и изыскательских работ и (или) подготовкой проектной документации в отношении указанных объектов, в том числе:</t>
  </si>
  <si>
    <t xml:space="preserve">предоставление субсидий на возмещение части затрат сельскохозяйственных товаропроизводителей на строительство, реконструкцию и техническое перевооружение мелиоративных систем общего и индивидуального пользования и отдельно расположенных гидротехнических сооружений, принадлежащих им на праве собственности или переданных им в пользование в установленном порядке, за исключением затрат, связанных с проведением проектных и изыскательских работ и (или) подготовкой проектной документации в отношении указанных объектов.
</t>
  </si>
  <si>
    <t>проведение гидромелиоративных мероприятий на землях сельскохозяйственного назначения, в том числе:</t>
  </si>
  <si>
    <t>предоставление субсидий на возмещение части затрат сельскохозяйственных товаропроизводителей на проведение гидромелиоративных мероприятий на землях  сельскохозяйственного назначения (рисовых чеках)</t>
  </si>
  <si>
    <t xml:space="preserve">Предоставление социальных выплат на строительство (приобретение) жилья молодым семьям и молодым специалистам проживающим в сельской местности                             </t>
  </si>
  <si>
    <t>Организация проведения консультационных семинаров со специалистами в области ветеринарии по вопросам профилактики, диагностики и ликвидации  африканской чумы свиней</t>
  </si>
  <si>
    <t>Информационные сообщения в средствах массовой информации о степени распространения африканской чумы свиней и проводимых мерах профилактики на территории Краснодарского края</t>
  </si>
  <si>
    <t xml:space="preserve">министерство сельского хозяйства и перерабатывающей промышленности Краснодарского края </t>
  </si>
  <si>
    <t>юридические лица и ин-дивидуальные предпри-ниматели – получатели субсидий, министерство сельского хозяйства и перерабатывающей про-мышленности Красно-дарского края – ответственный за выполнение мероприятия</t>
  </si>
  <si>
    <t>Субсидии юридическим лицам, индивидуальным предпринимателям в целях возмещения ущерба, понесенного в результате отчуждения животных и (или) изъятия продуктов животноводства при ликвидации очагов особо опасных болезней животных</t>
  </si>
  <si>
    <t xml:space="preserve">Приобретение движимого имущества,материальных запасов, оплата работ и услуг с целью проведения противоэпизоотических мероприятий  </t>
  </si>
  <si>
    <t>Выполнено</t>
  </si>
  <si>
    <t>-</t>
  </si>
  <si>
    <t xml:space="preserve">Субсидии государственным бюджетным учреждениям ветеринарии Краснодарского края на приобретение оборудования, необходимого для  профилактики и ликвидации лейкоза крупного рогатого скота </t>
  </si>
  <si>
    <t xml:space="preserve">Выполнено </t>
  </si>
  <si>
    <t xml:space="preserve">Предоставление субвенций бюджетам муниципальных районов (городских округов) на осуществление отдельных государственных полномочий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
</t>
  </si>
  <si>
    <t>У 2 двух госветучреждений Краснодарского края не состоялось определение поставщика по результатам проведенных конкурентных способов закупок движимого имущества (1060,9 тыс. руб.). На конец года образовался остаток средств краевого бюджета в объеме 479,6 тыс. руб. - экономия по итогам проведения закупок товаров (работ, услуг).</t>
  </si>
  <si>
    <t>На конец года образовался остаток средств краевого бюджета в объеме 61,80 тыс. руб. - экономия по итогам проведения закупок товаров (работ, услуг).</t>
  </si>
  <si>
    <t>На конец года образовался остаток средств краевого бюджета в объеме 15 тыс. руб. - экономия по итогам проведения закупок товаров (работ, услуг).</t>
  </si>
  <si>
    <t>На конец года образовался остаток средств краевого бюджета в объеме 10 тыс. руб. - экономия по итогам проведения закупок товаров (работ, услуг).</t>
  </si>
  <si>
    <t>На конец года образовался остаток средств краевого бюджета в объеме 222,50 тыс. руб. - экономия по итогам проведения закупок товаров (работ, услуг).</t>
  </si>
  <si>
    <t xml:space="preserve">На конец года образовался остаток средств краевого бюджетав в объеме 8,40 тыс. руб. - экономия  по итогам проведения закупок товаров (работ, услуг).      </t>
  </si>
  <si>
    <t xml:space="preserve">На конец года образовался остаток средств краевого бюджетав объеме 4,20 тыс. руб. - экономия  по итогам проведения закупок товаров (работ, услуг).      </t>
  </si>
  <si>
    <t xml:space="preserve">На конец года образовался остаток средств краевого бюджетав объеме 0,40 тыс. руб. - экономия  по итогам проведения закупок товаров (работ, услуг).      </t>
  </si>
  <si>
    <t xml:space="preserve">Предоставление субсидий государственному бюджетному учреждению Краснодарского края "Управление ветеринарии города Новороссийска" на осуществление капитальных вложений в объект капитального строительства государственной собственности Краснодарского края "Ветеринарная лаборатория", расположенный по адресу: г. Новороссийск, ул. Сакко и Ванцетти, 17
</t>
  </si>
  <si>
    <t xml:space="preserve">На конец года образовался остаток средств краевого бюджетав объеме 0,20 тыс. руб. - экономия  по итогам проведения закупок товаров (работ, услуг).      </t>
  </si>
  <si>
    <t xml:space="preserve">На конец года образовался остаток средств краевого бюджетав объеме 0,10 тыс. руб. - экономия  по итогам проведения закупок товаров (работ, услуг).      </t>
  </si>
  <si>
    <t xml:space="preserve">На конец года образовался остаток средств краевого бюджетав объеме 0,80 тыс. руб. - экономия  по итогам проведения закупок товаров (работ, услуг).      </t>
  </si>
  <si>
    <t>Остаток средств краевого бюджета в 2014 году составил 209,80 тыс. руб:                                                                                                                                                                                                                                                     1) Экономия по итогам проведения закупок товаров (работ, услуг) - 28,10 тыс. руб.                                                                                                                                      2) Кредиторская задолженность в размере 181,7 тыс. руб. в связи с ограниченностью средств краевого бюджета в конце 2014 года.</t>
  </si>
  <si>
    <t>4. 10</t>
  </si>
  <si>
    <t>Предоставление субсидий органам местного самоуправления муниципальных образований Краснодарского края на приобретение автотранспортных средств для перевозки контейнеров с биологическими отходами в рамках реализации полномочий органов местного самоуправления по участию в предупреждении и ликвидации последствий чрезвычайных ситуаций в границах соответствующего муниципального образования Краснодарского края</t>
  </si>
  <si>
    <t>Остаток средств краевого бюджета в 2014 году составил 3994,80 тыс. руб:                                                                                                                                                                    1) Экономия по итогам проведения закупок товаров (работ, услуг), оптимизация расходов органа исполнительной власти - 1073,4 тыс. руб.                                                                                2) Экономия  в связи с превышением предельной величины бызы страховых взносов  (ФЗ - 212 от 24.07.09.) - 2805,3 тыс. руб.                                                                                3) Кредиторская задолженность в размере 116,1 тыс. руб. в связи с ограниченностью средств краевого бюджета в конце 2014 года.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</si>
</sst>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0.0000"/>
    <numFmt numFmtId="172" formatCode="0.00000"/>
  </numFmts>
  <fonts count="64">
    <font>
      <sz val="10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0"/>
      <color indexed="10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color indexed="10"/>
      <name val="Arial Cyr"/>
      <family val="0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10"/>
      <name val="Arial Cyr"/>
      <family val="0"/>
    </font>
    <font>
      <sz val="20"/>
      <name val="Times New Roman"/>
      <family val="1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75">
    <xf numFmtId="0" fontId="0" fillId="0" borderId="0" xfId="0" applyAlignment="1">
      <alignment/>
    </xf>
    <xf numFmtId="168" fontId="0" fillId="0" borderId="0" xfId="0" applyNumberFormat="1" applyAlignment="1">
      <alignment/>
    </xf>
    <xf numFmtId="168" fontId="0" fillId="33" borderId="0" xfId="0" applyNumberFormat="1" applyFill="1" applyAlignment="1">
      <alignment/>
    </xf>
    <xf numFmtId="168" fontId="0" fillId="33" borderId="10" xfId="0" applyNumberFormat="1" applyFill="1" applyBorder="1" applyAlignment="1">
      <alignment/>
    </xf>
    <xf numFmtId="168" fontId="0" fillId="33" borderId="0" xfId="0" applyNumberFormat="1" applyFill="1" applyBorder="1" applyAlignment="1">
      <alignment/>
    </xf>
    <xf numFmtId="0" fontId="4" fillId="0" borderId="0" xfId="0" applyFont="1" applyFill="1" applyAlignment="1">
      <alignment/>
    </xf>
    <xf numFmtId="168" fontId="0" fillId="0" borderId="0" xfId="0" applyNumberFormat="1" applyFill="1" applyAlignment="1">
      <alignment/>
    </xf>
    <xf numFmtId="168" fontId="0" fillId="33" borderId="0" xfId="0" applyNumberFormat="1" applyFont="1" applyFill="1" applyAlignment="1">
      <alignment/>
    </xf>
    <xf numFmtId="168" fontId="0" fillId="34" borderId="0" xfId="0" applyNumberFormat="1" applyFont="1" applyFill="1" applyAlignment="1">
      <alignment/>
    </xf>
    <xf numFmtId="168" fontId="4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168" fontId="6" fillId="0" borderId="10" xfId="0" applyNumberFormat="1" applyFont="1" applyFill="1" applyBorder="1" applyAlignment="1">
      <alignment horizontal="center" vertical="top" wrapText="1"/>
    </xf>
    <xf numFmtId="168" fontId="0" fillId="35" borderId="0" xfId="0" applyNumberFormat="1" applyFill="1" applyAlignment="1">
      <alignment/>
    </xf>
    <xf numFmtId="168" fontId="0" fillId="0" borderId="10" xfId="0" applyNumberFormat="1" applyFill="1" applyBorder="1" applyAlignment="1">
      <alignment/>
    </xf>
    <xf numFmtId="168" fontId="8" fillId="33" borderId="11" xfId="0" applyNumberFormat="1" applyFont="1" applyFill="1" applyBorder="1" applyAlignment="1">
      <alignment/>
    </xf>
    <xf numFmtId="168" fontId="8" fillId="33" borderId="10" xfId="0" applyNumberFormat="1" applyFont="1" applyFill="1" applyBorder="1" applyAlignment="1">
      <alignment/>
    </xf>
    <xf numFmtId="168" fontId="8" fillId="33" borderId="0" xfId="0" applyNumberFormat="1" applyFont="1" applyFill="1" applyAlignment="1">
      <alignment/>
    </xf>
    <xf numFmtId="168" fontId="8" fillId="33" borderId="0" xfId="0" applyNumberFormat="1" applyFont="1" applyFill="1" applyBorder="1" applyAlignment="1">
      <alignment/>
    </xf>
    <xf numFmtId="168" fontId="8" fillId="0" borderId="10" xfId="0" applyNumberFormat="1" applyFont="1" applyFill="1" applyBorder="1" applyAlignment="1">
      <alignment/>
    </xf>
    <xf numFmtId="168" fontId="8" fillId="0" borderId="0" xfId="0" applyNumberFormat="1" applyFont="1" applyFill="1" applyAlignment="1">
      <alignment/>
    </xf>
    <xf numFmtId="168" fontId="8" fillId="35" borderId="0" xfId="0" applyNumberFormat="1" applyFont="1" applyFill="1" applyAlignment="1">
      <alignment/>
    </xf>
    <xf numFmtId="1" fontId="16" fillId="0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68" fontId="0" fillId="0" borderId="0" xfId="0" applyNumberFormat="1" applyBorder="1" applyAlignment="1">
      <alignment/>
    </xf>
    <xf numFmtId="168" fontId="14" fillId="33" borderId="0" xfId="0" applyNumberFormat="1" applyFont="1" applyFill="1" applyBorder="1" applyAlignment="1">
      <alignment/>
    </xf>
    <xf numFmtId="168" fontId="14" fillId="34" borderId="0" xfId="0" applyNumberFormat="1" applyFont="1" applyFill="1" applyBorder="1" applyAlignment="1">
      <alignment/>
    </xf>
    <xf numFmtId="168" fontId="14" fillId="0" borderId="0" xfId="0" applyNumberFormat="1" applyFont="1" applyBorder="1" applyAlignment="1">
      <alignment/>
    </xf>
    <xf numFmtId="168" fontId="0" fillId="33" borderId="0" xfId="0" applyNumberFormat="1" applyFont="1" applyFill="1" applyBorder="1" applyAlignment="1">
      <alignment/>
    </xf>
    <xf numFmtId="168" fontId="0" fillId="34" borderId="0" xfId="0" applyNumberFormat="1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168" fontId="4" fillId="33" borderId="10" xfId="0" applyNumberFormat="1" applyFont="1" applyFill="1" applyBorder="1" applyAlignment="1">
      <alignment horizontal="center" vertical="top" wrapText="1"/>
    </xf>
    <xf numFmtId="168" fontId="6" fillId="0" borderId="12" xfId="0" applyNumberFormat="1" applyFont="1" applyFill="1" applyBorder="1" applyAlignment="1">
      <alignment horizontal="center" vertical="top" wrapText="1"/>
    </xf>
    <xf numFmtId="168" fontId="4" fillId="33" borderId="12" xfId="0" applyNumberFormat="1" applyFont="1" applyFill="1" applyBorder="1" applyAlignment="1">
      <alignment horizontal="left" vertical="top" wrapText="1"/>
    </xf>
    <xf numFmtId="168" fontId="4" fillId="34" borderId="10" xfId="0" applyNumberFormat="1" applyFont="1" applyFill="1" applyBorder="1" applyAlignment="1">
      <alignment horizontal="center" vertical="top" wrapText="1"/>
    </xf>
    <xf numFmtId="168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168" fontId="4" fillId="0" borderId="10" xfId="0" applyNumberFormat="1" applyFont="1" applyFill="1" applyBorder="1" applyAlignment="1">
      <alignment horizontal="left" vertical="top" wrapText="1"/>
    </xf>
    <xf numFmtId="168" fontId="6" fillId="33" borderId="12" xfId="0" applyNumberFormat="1" applyFont="1" applyFill="1" applyBorder="1" applyAlignment="1">
      <alignment horizontal="left" vertical="top" wrapText="1"/>
    </xf>
    <xf numFmtId="168" fontId="7" fillId="33" borderId="10" xfId="0" applyNumberFormat="1" applyFont="1" applyFill="1" applyBorder="1" applyAlignment="1">
      <alignment horizontal="center" vertical="top"/>
    </xf>
    <xf numFmtId="168" fontId="7" fillId="33" borderId="10" xfId="0" applyNumberFormat="1" applyFont="1" applyFill="1" applyBorder="1" applyAlignment="1">
      <alignment/>
    </xf>
    <xf numFmtId="168" fontId="7" fillId="33" borderId="12" xfId="0" applyNumberFormat="1" applyFont="1" applyFill="1" applyBorder="1" applyAlignment="1">
      <alignment/>
    </xf>
    <xf numFmtId="168" fontId="7" fillId="33" borderId="13" xfId="0" applyNumberFormat="1" applyFont="1" applyFill="1" applyBorder="1" applyAlignment="1">
      <alignment/>
    </xf>
    <xf numFmtId="168" fontId="7" fillId="0" borderId="10" xfId="0" applyNumberFormat="1" applyFont="1" applyBorder="1" applyAlignment="1">
      <alignment horizontal="center" vertical="top"/>
    </xf>
    <xf numFmtId="168" fontId="7" fillId="0" borderId="10" xfId="0" applyNumberFormat="1" applyFont="1" applyBorder="1" applyAlignment="1">
      <alignment/>
    </xf>
    <xf numFmtId="168" fontId="16" fillId="0" borderId="10" xfId="0" applyNumberFormat="1" applyFont="1" applyFill="1" applyBorder="1" applyAlignment="1">
      <alignment horizontal="center" vertical="center" wrapText="1"/>
    </xf>
    <xf numFmtId="168" fontId="9" fillId="0" borderId="14" xfId="0" applyNumberFormat="1" applyFont="1" applyFill="1" applyBorder="1" applyAlignment="1">
      <alignment/>
    </xf>
    <xf numFmtId="168" fontId="16" fillId="0" borderId="15" xfId="0" applyNumberFormat="1" applyFont="1" applyFill="1" applyBorder="1" applyAlignment="1">
      <alignment/>
    </xf>
    <xf numFmtId="168" fontId="16" fillId="0" borderId="16" xfId="0" applyNumberFormat="1" applyFont="1" applyFill="1" applyBorder="1" applyAlignment="1">
      <alignment/>
    </xf>
    <xf numFmtId="168" fontId="17" fillId="0" borderId="10" xfId="0" applyNumberFormat="1" applyFont="1" applyBorder="1" applyAlignment="1">
      <alignment/>
    </xf>
    <xf numFmtId="168" fontId="4" fillId="0" borderId="13" xfId="0" applyNumberFormat="1" applyFont="1" applyFill="1" applyBorder="1" applyAlignment="1">
      <alignment horizontal="left" vertical="top" wrapText="1"/>
    </xf>
    <xf numFmtId="168" fontId="6" fillId="0" borderId="10" xfId="0" applyNumberFormat="1" applyFont="1" applyFill="1" applyBorder="1" applyAlignment="1">
      <alignment horizontal="left" vertical="top" wrapText="1"/>
    </xf>
    <xf numFmtId="168" fontId="4" fillId="0" borderId="17" xfId="0" applyNumberFormat="1" applyFont="1" applyFill="1" applyBorder="1" applyAlignment="1">
      <alignment horizontal="left" vertical="top" wrapText="1"/>
    </xf>
    <xf numFmtId="168" fontId="4" fillId="0" borderId="12" xfId="0" applyNumberFormat="1" applyFont="1" applyFill="1" applyBorder="1" applyAlignment="1">
      <alignment horizontal="center" vertical="top" wrapText="1"/>
    </xf>
    <xf numFmtId="168" fontId="4" fillId="0" borderId="17" xfId="0" applyNumberFormat="1" applyFont="1" applyFill="1" applyBorder="1" applyAlignment="1">
      <alignment horizontal="center" vertical="top" wrapText="1"/>
    </xf>
    <xf numFmtId="168" fontId="4" fillId="0" borderId="13" xfId="0" applyNumberFormat="1" applyFont="1" applyFill="1" applyBorder="1" applyAlignment="1">
      <alignment horizontal="center" vertical="top" wrapText="1"/>
    </xf>
    <xf numFmtId="168" fontId="6" fillId="0" borderId="12" xfId="0" applyNumberFormat="1" applyFont="1" applyFill="1" applyBorder="1" applyAlignment="1">
      <alignment horizontal="left" vertical="top" wrapText="1"/>
    </xf>
    <xf numFmtId="168" fontId="0" fillId="0" borderId="12" xfId="0" applyNumberFormat="1" applyFill="1" applyBorder="1" applyAlignment="1">
      <alignment horizontal="center"/>
    </xf>
    <xf numFmtId="168" fontId="7" fillId="0" borderId="10" xfId="0" applyNumberFormat="1" applyFont="1" applyFill="1" applyBorder="1" applyAlignment="1">
      <alignment horizontal="left" vertical="top"/>
    </xf>
    <xf numFmtId="168" fontId="0" fillId="0" borderId="15" xfId="0" applyNumberFormat="1" applyBorder="1" applyAlignment="1">
      <alignment/>
    </xf>
    <xf numFmtId="168" fontId="7" fillId="0" borderId="10" xfId="0" applyNumberFormat="1" applyFont="1" applyFill="1" applyBorder="1" applyAlignment="1">
      <alignment/>
    </xf>
    <xf numFmtId="168" fontId="19" fillId="0" borderId="10" xfId="0" applyNumberFormat="1" applyFont="1" applyFill="1" applyBorder="1" applyAlignment="1">
      <alignment vertical="top" wrapText="1"/>
    </xf>
    <xf numFmtId="168" fontId="7" fillId="0" borderId="10" xfId="0" applyNumberFormat="1" applyFont="1" applyFill="1" applyBorder="1" applyAlignment="1">
      <alignment horizontal="center" vertical="top"/>
    </xf>
    <xf numFmtId="168" fontId="7" fillId="0" borderId="0" xfId="0" applyNumberFormat="1" applyFont="1" applyFill="1" applyAlignment="1">
      <alignment horizontal="left" vertical="top"/>
    </xf>
    <xf numFmtId="168" fontId="7" fillId="0" borderId="10" xfId="0" applyNumberFormat="1" applyFont="1" applyFill="1" applyBorder="1" applyAlignment="1">
      <alignment horizontal="center" vertical="center"/>
    </xf>
    <xf numFmtId="168" fontId="7" fillId="0" borderId="0" xfId="0" applyNumberFormat="1" applyFont="1" applyFill="1" applyAlignment="1">
      <alignment horizontal="center" vertical="top"/>
    </xf>
    <xf numFmtId="168" fontId="20" fillId="0" borderId="10" xfId="0" applyNumberFormat="1" applyFont="1" applyFill="1" applyBorder="1" applyAlignment="1">
      <alignment/>
    </xf>
    <xf numFmtId="168" fontId="20" fillId="0" borderId="10" xfId="0" applyNumberFormat="1" applyFont="1" applyFill="1" applyBorder="1" applyAlignment="1">
      <alignment horizontal="center" vertical="top"/>
    </xf>
    <xf numFmtId="168" fontId="20" fillId="0" borderId="10" xfId="0" applyNumberFormat="1" applyFont="1" applyFill="1" applyBorder="1" applyAlignment="1">
      <alignment horizontal="left" vertical="top"/>
    </xf>
    <xf numFmtId="168" fontId="8" fillId="0" borderId="0" xfId="0" applyNumberFormat="1" applyFont="1" applyFill="1" applyAlignment="1">
      <alignment horizontal="center"/>
    </xf>
    <xf numFmtId="168" fontId="20" fillId="0" borderId="0" xfId="0" applyNumberFormat="1" applyFont="1" applyFill="1" applyAlignment="1">
      <alignment horizontal="center" vertical="top"/>
    </xf>
    <xf numFmtId="168" fontId="2" fillId="0" borderId="10" xfId="0" applyNumberFormat="1" applyFont="1" applyFill="1" applyBorder="1" applyAlignment="1">
      <alignment horizontal="left" vertical="top" wrapText="1"/>
    </xf>
    <xf numFmtId="168" fontId="2" fillId="0" borderId="17" xfId="0" applyNumberFormat="1" applyFont="1" applyFill="1" applyBorder="1" applyAlignment="1">
      <alignment horizontal="center" vertical="top" wrapText="1"/>
    </xf>
    <xf numFmtId="168" fontId="2" fillId="0" borderId="13" xfId="0" applyNumberFormat="1" applyFont="1" applyFill="1" applyBorder="1" applyAlignment="1">
      <alignment horizontal="center" vertical="top" wrapText="1"/>
    </xf>
    <xf numFmtId="168" fontId="12" fillId="0" borderId="10" xfId="0" applyNumberFormat="1" applyFont="1" applyFill="1" applyBorder="1" applyAlignment="1">
      <alignment horizontal="center" vertical="top" wrapText="1"/>
    </xf>
    <xf numFmtId="168" fontId="14" fillId="0" borderId="10" xfId="0" applyNumberFormat="1" applyFont="1" applyFill="1" applyBorder="1" applyAlignment="1">
      <alignment horizontal="center" vertical="top"/>
    </xf>
    <xf numFmtId="168" fontId="10" fillId="0" borderId="10" xfId="0" applyNumberFormat="1" applyFont="1" applyFill="1" applyBorder="1" applyAlignment="1">
      <alignment horizontal="center" vertical="top" wrapText="1"/>
    </xf>
    <xf numFmtId="168" fontId="13" fillId="0" borderId="10" xfId="0" applyNumberFormat="1" applyFont="1" applyFill="1" applyBorder="1" applyAlignment="1">
      <alignment vertical="top" wrapText="1"/>
    </xf>
    <xf numFmtId="168" fontId="0" fillId="0" borderId="18" xfId="0" applyNumberFormat="1" applyBorder="1" applyAlignment="1">
      <alignment/>
    </xf>
    <xf numFmtId="168" fontId="0" fillId="0" borderId="0" xfId="0" applyNumberFormat="1" applyBorder="1" applyAlignment="1">
      <alignment/>
    </xf>
    <xf numFmtId="168" fontId="25" fillId="0" borderId="0" xfId="0" applyNumberFormat="1" applyFont="1" applyBorder="1" applyAlignment="1">
      <alignment/>
    </xf>
    <xf numFmtId="168" fontId="8" fillId="33" borderId="17" xfId="0" applyNumberFormat="1" applyFont="1" applyFill="1" applyBorder="1" applyAlignment="1">
      <alignment horizontal="center"/>
    </xf>
    <xf numFmtId="49" fontId="0" fillId="0" borderId="15" xfId="0" applyNumberFormat="1" applyBorder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left" vertical="top" wrapText="1"/>
    </xf>
    <xf numFmtId="49" fontId="6" fillId="0" borderId="17" xfId="0" applyNumberFormat="1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17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49" fontId="6" fillId="33" borderId="17" xfId="0" applyNumberFormat="1" applyFont="1" applyFill="1" applyBorder="1" applyAlignment="1">
      <alignment horizontal="left" vertical="top" wrapText="1"/>
    </xf>
    <xf numFmtId="49" fontId="6" fillId="33" borderId="13" xfId="0" applyNumberFormat="1" applyFont="1" applyFill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vertical="top" wrapText="1"/>
    </xf>
    <xf numFmtId="49" fontId="6" fillId="0" borderId="12" xfId="0" applyNumberFormat="1" applyFont="1" applyFill="1" applyBorder="1" applyAlignment="1">
      <alignment vertical="top" wrapText="1"/>
    </xf>
    <xf numFmtId="49" fontId="6" fillId="0" borderId="17" xfId="0" applyNumberFormat="1" applyFont="1" applyFill="1" applyBorder="1" applyAlignment="1">
      <alignment vertical="top" wrapText="1"/>
    </xf>
    <xf numFmtId="49" fontId="6" fillId="0" borderId="13" xfId="0" applyNumberFormat="1" applyFont="1" applyFill="1" applyBorder="1" applyAlignment="1">
      <alignment vertical="top" wrapText="1"/>
    </xf>
    <xf numFmtId="49" fontId="12" fillId="0" borderId="12" xfId="0" applyNumberFormat="1" applyFont="1" applyFill="1" applyBorder="1" applyAlignment="1">
      <alignment horizontal="left" vertical="top" wrapText="1"/>
    </xf>
    <xf numFmtId="49" fontId="12" fillId="0" borderId="17" xfId="0" applyNumberFormat="1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left" vertical="top" wrapText="1"/>
    </xf>
    <xf numFmtId="49" fontId="19" fillId="0" borderId="0" xfId="0" applyNumberFormat="1" applyFont="1" applyFill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center" vertical="top" wrapText="1"/>
    </xf>
    <xf numFmtId="49" fontId="12" fillId="0" borderId="17" xfId="0" applyNumberFormat="1" applyFont="1" applyFill="1" applyBorder="1" applyAlignment="1">
      <alignment horizontal="center" vertical="top" wrapText="1"/>
    </xf>
    <xf numFmtId="49" fontId="12" fillId="0" borderId="13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vertical="top" wrapText="1"/>
    </xf>
    <xf numFmtId="49" fontId="0" fillId="0" borderId="18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49" fontId="6" fillId="0" borderId="17" xfId="0" applyNumberFormat="1" applyFont="1" applyFill="1" applyBorder="1" applyAlignment="1">
      <alignment horizontal="center" vertical="top" wrapText="1"/>
    </xf>
    <xf numFmtId="49" fontId="6" fillId="16" borderId="10" xfId="0" applyNumberFormat="1" applyFont="1" applyFill="1" applyBorder="1" applyAlignment="1">
      <alignment horizontal="left" vertical="top" wrapText="1"/>
    </xf>
    <xf numFmtId="49" fontId="4" fillId="10" borderId="13" xfId="0" applyNumberFormat="1" applyFont="1" applyFill="1" applyBorder="1" applyAlignment="1">
      <alignment horizontal="left" vertical="top" wrapText="1"/>
    </xf>
    <xf numFmtId="168" fontId="4" fillId="33" borderId="12" xfId="0" applyNumberFormat="1" applyFont="1" applyFill="1" applyBorder="1" applyAlignment="1">
      <alignment horizontal="center" vertical="top" wrapText="1"/>
    </xf>
    <xf numFmtId="168" fontId="4" fillId="33" borderId="17" xfId="0" applyNumberFormat="1" applyFont="1" applyFill="1" applyBorder="1" applyAlignment="1">
      <alignment horizontal="center" vertical="top" wrapText="1"/>
    </xf>
    <xf numFmtId="168" fontId="4" fillId="33" borderId="13" xfId="0" applyNumberFormat="1" applyFont="1" applyFill="1" applyBorder="1" applyAlignment="1">
      <alignment horizontal="center" vertical="top" wrapText="1"/>
    </xf>
    <xf numFmtId="168" fontId="6" fillId="0" borderId="17" xfId="0" applyNumberFormat="1" applyFont="1" applyFill="1" applyBorder="1" applyAlignment="1">
      <alignment horizontal="center" vertical="top" wrapText="1"/>
    </xf>
    <xf numFmtId="168" fontId="6" fillId="0" borderId="13" xfId="0" applyNumberFormat="1" applyFont="1" applyFill="1" applyBorder="1" applyAlignment="1">
      <alignment horizontal="center" vertical="top" wrapText="1"/>
    </xf>
    <xf numFmtId="168" fontId="7" fillId="0" borderId="12" xfId="0" applyNumberFormat="1" applyFont="1" applyFill="1" applyBorder="1" applyAlignment="1">
      <alignment horizontal="center" vertical="top"/>
    </xf>
    <xf numFmtId="168" fontId="7" fillId="0" borderId="13" xfId="0" applyNumberFormat="1" applyFont="1" applyFill="1" applyBorder="1" applyAlignment="1">
      <alignment horizontal="center" vertical="top"/>
    </xf>
    <xf numFmtId="168" fontId="6" fillId="33" borderId="12" xfId="0" applyNumberFormat="1" applyFont="1" applyFill="1" applyBorder="1" applyAlignment="1">
      <alignment horizontal="center" vertical="top" wrapText="1"/>
    </xf>
    <xf numFmtId="168" fontId="6" fillId="33" borderId="17" xfId="0" applyNumberFormat="1" applyFont="1" applyFill="1" applyBorder="1" applyAlignment="1">
      <alignment horizontal="center" vertical="top" wrapText="1"/>
    </xf>
    <xf numFmtId="168" fontId="6" fillId="33" borderId="13" xfId="0" applyNumberFormat="1" applyFont="1" applyFill="1" applyBorder="1" applyAlignment="1">
      <alignment horizontal="center" vertical="top" wrapText="1"/>
    </xf>
    <xf numFmtId="168" fontId="12" fillId="0" borderId="12" xfId="0" applyNumberFormat="1" applyFont="1" applyFill="1" applyBorder="1" applyAlignment="1">
      <alignment horizontal="center" vertical="top" wrapText="1"/>
    </xf>
    <xf numFmtId="168" fontId="12" fillId="0" borderId="17" xfId="0" applyNumberFormat="1" applyFont="1" applyFill="1" applyBorder="1" applyAlignment="1">
      <alignment horizontal="center" vertical="top" wrapText="1"/>
    </xf>
    <xf numFmtId="168" fontId="12" fillId="0" borderId="13" xfId="0" applyNumberFormat="1" applyFont="1" applyFill="1" applyBorder="1" applyAlignment="1">
      <alignment horizontal="center" vertical="top" wrapText="1"/>
    </xf>
    <xf numFmtId="168" fontId="13" fillId="0" borderId="12" xfId="0" applyNumberFormat="1" applyFont="1" applyFill="1" applyBorder="1" applyAlignment="1">
      <alignment horizontal="center" vertical="top" wrapText="1"/>
    </xf>
    <xf numFmtId="168" fontId="13" fillId="0" borderId="17" xfId="0" applyNumberFormat="1" applyFont="1" applyFill="1" applyBorder="1" applyAlignment="1">
      <alignment horizontal="center" vertical="top" wrapText="1"/>
    </xf>
    <xf numFmtId="168" fontId="13" fillId="0" borderId="13" xfId="0" applyNumberFormat="1" applyFont="1" applyFill="1" applyBorder="1" applyAlignment="1">
      <alignment horizontal="center" vertical="top" wrapText="1"/>
    </xf>
    <xf numFmtId="168" fontId="5" fillId="0" borderId="12" xfId="0" applyNumberFormat="1" applyFont="1" applyFill="1" applyBorder="1" applyAlignment="1">
      <alignment horizontal="center" vertical="top" wrapText="1"/>
    </xf>
    <xf numFmtId="168" fontId="5" fillId="0" borderId="17" xfId="0" applyNumberFormat="1" applyFont="1" applyFill="1" applyBorder="1" applyAlignment="1">
      <alignment horizontal="center" vertical="top" wrapText="1"/>
    </xf>
    <xf numFmtId="168" fontId="5" fillId="0" borderId="13" xfId="0" applyNumberFormat="1" applyFont="1" applyFill="1" applyBorder="1" applyAlignment="1">
      <alignment horizontal="center" vertical="top" wrapText="1"/>
    </xf>
    <xf numFmtId="168" fontId="13" fillId="0" borderId="10" xfId="0" applyNumberFormat="1" applyFont="1" applyFill="1" applyBorder="1" applyAlignment="1">
      <alignment horizontal="center" vertical="top" wrapText="1"/>
    </xf>
    <xf numFmtId="168" fontId="6" fillId="0" borderId="12" xfId="0" applyNumberFormat="1" applyFont="1" applyBorder="1" applyAlignment="1">
      <alignment horizontal="center" vertical="top" wrapText="1"/>
    </xf>
    <xf numFmtId="168" fontId="6" fillId="0" borderId="17" xfId="0" applyNumberFormat="1" applyFont="1" applyBorder="1" applyAlignment="1">
      <alignment horizontal="center" vertical="top" wrapText="1"/>
    </xf>
    <xf numFmtId="168" fontId="6" fillId="0" borderId="13" xfId="0" applyNumberFormat="1" applyFont="1" applyBorder="1" applyAlignment="1">
      <alignment horizontal="center" vertical="top" wrapText="1"/>
    </xf>
    <xf numFmtId="168" fontId="7" fillId="33" borderId="12" xfId="0" applyNumberFormat="1" applyFont="1" applyFill="1" applyBorder="1" applyAlignment="1">
      <alignment horizontal="center" vertical="top"/>
    </xf>
    <xf numFmtId="168" fontId="7" fillId="33" borderId="13" xfId="0" applyNumberFormat="1" applyFont="1" applyFill="1" applyBorder="1" applyAlignment="1">
      <alignment horizontal="center" vertical="top"/>
    </xf>
    <xf numFmtId="168" fontId="14" fillId="0" borderId="10" xfId="0" applyNumberFormat="1" applyFont="1" applyFill="1" applyBorder="1" applyAlignment="1">
      <alignment horizontal="center" vertical="top" wrapText="1"/>
    </xf>
    <xf numFmtId="49" fontId="4" fillId="36" borderId="12" xfId="0" applyNumberFormat="1" applyFont="1" applyFill="1" applyBorder="1" applyAlignment="1">
      <alignment horizontal="center" vertical="top" wrapText="1"/>
    </xf>
    <xf numFmtId="168" fontId="4" fillId="37" borderId="17" xfId="0" applyNumberFormat="1" applyFont="1" applyFill="1" applyBorder="1" applyAlignment="1">
      <alignment horizontal="center" vertical="top" wrapText="1"/>
    </xf>
    <xf numFmtId="168" fontId="12" fillId="38" borderId="10" xfId="0" applyNumberFormat="1" applyFont="1" applyFill="1" applyBorder="1" applyAlignment="1">
      <alignment horizontal="center" vertical="top" wrapText="1"/>
    </xf>
    <xf numFmtId="49" fontId="4" fillId="39" borderId="12" xfId="0" applyNumberFormat="1" applyFont="1" applyFill="1" applyBorder="1" applyAlignment="1">
      <alignment horizontal="left" vertical="top" wrapText="1"/>
    </xf>
    <xf numFmtId="49" fontId="4" fillId="39" borderId="17" xfId="0" applyNumberFormat="1" applyFont="1" applyFill="1" applyBorder="1" applyAlignment="1">
      <alignment horizontal="left" vertical="top" wrapText="1"/>
    </xf>
    <xf numFmtId="49" fontId="4" fillId="39" borderId="13" xfId="0" applyNumberFormat="1" applyFont="1" applyFill="1" applyBorder="1" applyAlignment="1">
      <alignment horizontal="left" vertical="top" wrapText="1"/>
    </xf>
    <xf numFmtId="49" fontId="4" fillId="39" borderId="10" xfId="0" applyNumberFormat="1" applyFont="1" applyFill="1" applyBorder="1" applyAlignment="1">
      <alignment horizontal="left" vertical="top" wrapText="1"/>
    </xf>
    <xf numFmtId="49" fontId="4" fillId="39" borderId="19" xfId="0" applyNumberFormat="1" applyFont="1" applyFill="1" applyBorder="1" applyAlignment="1">
      <alignment horizontal="left" vertical="top" wrapText="1"/>
    </xf>
    <xf numFmtId="49" fontId="4" fillId="39" borderId="20" xfId="0" applyNumberFormat="1" applyFont="1" applyFill="1" applyBorder="1" applyAlignment="1">
      <alignment horizontal="left" vertical="top" wrapText="1"/>
    </xf>
    <xf numFmtId="168" fontId="10" fillId="39" borderId="10" xfId="0" applyNumberFormat="1" applyFont="1" applyFill="1" applyBorder="1" applyAlignment="1">
      <alignment horizontal="center" vertical="top" wrapText="1"/>
    </xf>
    <xf numFmtId="49" fontId="13" fillId="39" borderId="12" xfId="0" applyNumberFormat="1" applyFont="1" applyFill="1" applyBorder="1" applyAlignment="1">
      <alignment horizontal="left" vertical="top" wrapText="1"/>
    </xf>
    <xf numFmtId="168" fontId="0" fillId="39" borderId="0" xfId="0" applyNumberFormat="1" applyFont="1" applyFill="1" applyAlignment="1">
      <alignment/>
    </xf>
    <xf numFmtId="49" fontId="13" fillId="39" borderId="17" xfId="0" applyNumberFormat="1" applyFont="1" applyFill="1" applyBorder="1" applyAlignment="1">
      <alignment horizontal="left" vertical="top" wrapText="1"/>
    </xf>
    <xf numFmtId="49" fontId="13" fillId="39" borderId="13" xfId="0" applyNumberFormat="1" applyFont="1" applyFill="1" applyBorder="1" applyAlignment="1">
      <alignment horizontal="left" vertical="top" wrapText="1"/>
    </xf>
    <xf numFmtId="168" fontId="4" fillId="39" borderId="10" xfId="0" applyNumberFormat="1" applyFont="1" applyFill="1" applyBorder="1" applyAlignment="1">
      <alignment horizontal="left" vertical="top" wrapText="1"/>
    </xf>
    <xf numFmtId="168" fontId="4" fillId="39" borderId="12" xfId="0" applyNumberFormat="1" applyFont="1" applyFill="1" applyBorder="1" applyAlignment="1">
      <alignment horizontal="left" vertical="top" wrapText="1"/>
    </xf>
    <xf numFmtId="168" fontId="4" fillId="39" borderId="10" xfId="0" applyNumberFormat="1" applyFont="1" applyFill="1" applyBorder="1" applyAlignment="1">
      <alignment horizontal="center" vertical="top" wrapText="1"/>
    </xf>
    <xf numFmtId="168" fontId="4" fillId="39" borderId="17" xfId="0" applyNumberFormat="1" applyFont="1" applyFill="1" applyBorder="1" applyAlignment="1">
      <alignment horizontal="left" vertical="top" wrapText="1"/>
    </xf>
    <xf numFmtId="168" fontId="13" fillId="39" borderId="12" xfId="0" applyNumberFormat="1" applyFont="1" applyFill="1" applyBorder="1" applyAlignment="1">
      <alignment horizontal="center" vertical="top" wrapText="1"/>
    </xf>
    <xf numFmtId="168" fontId="13" fillId="39" borderId="17" xfId="0" applyNumberFormat="1" applyFont="1" applyFill="1" applyBorder="1" applyAlignment="1">
      <alignment horizontal="center" vertical="top" wrapText="1"/>
    </xf>
    <xf numFmtId="168" fontId="13" fillId="39" borderId="13" xfId="0" applyNumberFormat="1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top" wrapText="1"/>
    </xf>
    <xf numFmtId="168" fontId="4" fillId="39" borderId="10" xfId="0" applyNumberFormat="1" applyFont="1" applyFill="1" applyBorder="1" applyAlignment="1">
      <alignment horizontal="center" vertical="top" wrapText="1"/>
    </xf>
    <xf numFmtId="168" fontId="4" fillId="39" borderId="12" xfId="0" applyNumberFormat="1" applyFont="1" applyFill="1" applyBorder="1" applyAlignment="1">
      <alignment horizontal="center" vertical="top" wrapText="1"/>
    </xf>
    <xf numFmtId="168" fontId="4" fillId="39" borderId="17" xfId="0" applyNumberFormat="1" applyFont="1" applyFill="1" applyBorder="1" applyAlignment="1">
      <alignment horizontal="center" vertical="top" wrapText="1"/>
    </xf>
    <xf numFmtId="168" fontId="4" fillId="39" borderId="13" xfId="0" applyNumberFormat="1" applyFont="1" applyFill="1" applyBorder="1" applyAlignment="1">
      <alignment horizontal="center" vertical="top" wrapText="1"/>
    </xf>
    <xf numFmtId="168" fontId="4" fillId="39" borderId="10" xfId="0" applyNumberFormat="1" applyFont="1" applyFill="1" applyBorder="1" applyAlignment="1">
      <alignment horizontal="left" vertical="top" wrapText="1"/>
    </xf>
    <xf numFmtId="168" fontId="4" fillId="39" borderId="12" xfId="0" applyNumberFormat="1" applyFont="1" applyFill="1" applyBorder="1" applyAlignment="1">
      <alignment horizontal="left" vertical="top" wrapText="1"/>
    </xf>
    <xf numFmtId="168" fontId="4" fillId="39" borderId="10" xfId="0" applyNumberFormat="1" applyFont="1" applyFill="1" applyBorder="1" applyAlignment="1">
      <alignment horizontal="center" vertical="top" wrapText="1"/>
    </xf>
    <xf numFmtId="168" fontId="7" fillId="39" borderId="13" xfId="0" applyNumberFormat="1" applyFont="1" applyFill="1" applyBorder="1" applyAlignment="1">
      <alignment horizontal="center" vertical="top"/>
    </xf>
    <xf numFmtId="168" fontId="7" fillId="39" borderId="17" xfId="0" applyNumberFormat="1" applyFont="1" applyFill="1" applyBorder="1" applyAlignment="1">
      <alignment horizontal="center" vertical="top"/>
    </xf>
    <xf numFmtId="168" fontId="4" fillId="39" borderId="12" xfId="0" applyNumberFormat="1" applyFont="1" applyFill="1" applyBorder="1" applyAlignment="1">
      <alignment horizontal="center" vertical="top"/>
    </xf>
    <xf numFmtId="168" fontId="4" fillId="39" borderId="17" xfId="0" applyNumberFormat="1" applyFont="1" applyFill="1" applyBorder="1" applyAlignment="1">
      <alignment horizontal="center" vertical="top"/>
    </xf>
    <xf numFmtId="168" fontId="4" fillId="39" borderId="13" xfId="0" applyNumberFormat="1" applyFont="1" applyFill="1" applyBorder="1" applyAlignment="1">
      <alignment horizontal="center" vertical="top"/>
    </xf>
    <xf numFmtId="168" fontId="4" fillId="39" borderId="12" xfId="0" applyNumberFormat="1" applyFont="1" applyFill="1" applyBorder="1" applyAlignment="1">
      <alignment horizontal="center" vertical="top" wrapText="1"/>
    </xf>
    <xf numFmtId="168" fontId="7" fillId="39" borderId="15" xfId="0" applyNumberFormat="1" applyFont="1" applyFill="1" applyBorder="1" applyAlignment="1">
      <alignment/>
    </xf>
    <xf numFmtId="168" fontId="7" fillId="39" borderId="15" xfId="0" applyNumberFormat="1" applyFont="1" applyFill="1" applyBorder="1" applyAlignment="1">
      <alignment horizontal="center" vertical="top"/>
    </xf>
    <xf numFmtId="49" fontId="7" fillId="39" borderId="21" xfId="0" applyNumberFormat="1" applyFont="1" applyFill="1" applyBorder="1" applyAlignment="1">
      <alignment horizontal="center" vertical="top"/>
    </xf>
    <xf numFmtId="168" fontId="7" fillId="39" borderId="10" xfId="0" applyNumberFormat="1" applyFont="1" applyFill="1" applyBorder="1" applyAlignment="1">
      <alignment horizontal="center" vertical="top"/>
    </xf>
    <xf numFmtId="168" fontId="0" fillId="39" borderId="10" xfId="0" applyNumberFormat="1" applyFont="1" applyFill="1" applyBorder="1" applyAlignment="1">
      <alignment/>
    </xf>
    <xf numFmtId="168" fontId="4" fillId="39" borderId="10" xfId="0" applyNumberFormat="1" applyFont="1" applyFill="1" applyBorder="1" applyAlignment="1">
      <alignment horizontal="left" vertical="top" wrapText="1"/>
    </xf>
    <xf numFmtId="168" fontId="4" fillId="39" borderId="10" xfId="0" applyNumberFormat="1" applyFont="1" applyFill="1" applyBorder="1" applyAlignment="1">
      <alignment horizontal="left" vertical="top" wrapText="1"/>
    </xf>
    <xf numFmtId="168" fontId="4" fillId="39" borderId="10" xfId="0" applyNumberFormat="1" applyFont="1" applyFill="1" applyBorder="1" applyAlignment="1">
      <alignment horizontal="center" vertical="top" wrapText="1"/>
    </xf>
    <xf numFmtId="168" fontId="13" fillId="0" borderId="10" xfId="0" applyNumberFormat="1" applyFont="1" applyFill="1" applyBorder="1" applyAlignment="1">
      <alignment horizontal="center" vertical="top" wrapText="1"/>
    </xf>
    <xf numFmtId="168" fontId="14" fillId="0" borderId="10" xfId="0" applyNumberFormat="1" applyFont="1" applyFill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horizontal="justify" vertical="top" wrapText="1"/>
    </xf>
    <xf numFmtId="168" fontId="0" fillId="0" borderId="10" xfId="0" applyNumberFormat="1" applyFill="1" applyBorder="1" applyAlignment="1">
      <alignment vertical="top" wrapText="1"/>
    </xf>
    <xf numFmtId="168" fontId="24" fillId="0" borderId="0" xfId="0" applyNumberFormat="1" applyFont="1" applyBorder="1" applyAlignment="1">
      <alignment horizontal="left" vertical="center" wrapText="1"/>
    </xf>
    <xf numFmtId="168" fontId="24" fillId="0" borderId="0" xfId="0" applyNumberFormat="1" applyFont="1" applyBorder="1" applyAlignment="1">
      <alignment horizontal="left" vertical="center"/>
    </xf>
    <xf numFmtId="168" fontId="13" fillId="38" borderId="10" xfId="0" applyNumberFormat="1" applyFont="1" applyFill="1" applyBorder="1" applyAlignment="1">
      <alignment horizontal="center" vertical="top" wrapText="1"/>
    </xf>
    <xf numFmtId="168" fontId="14" fillId="38" borderId="10" xfId="0" applyNumberFormat="1" applyFont="1" applyFill="1" applyBorder="1" applyAlignment="1">
      <alignment horizontal="center" vertical="top" wrapText="1"/>
    </xf>
    <xf numFmtId="168" fontId="4" fillId="0" borderId="10" xfId="0" applyNumberFormat="1" applyFont="1" applyFill="1" applyBorder="1" applyAlignment="1">
      <alignment horizontal="center" vertical="top" wrapText="1"/>
    </xf>
    <xf numFmtId="168" fontId="5" fillId="0" borderId="10" xfId="0" applyNumberFormat="1" applyFont="1" applyFill="1" applyBorder="1" applyAlignment="1">
      <alignment horizontal="left" vertical="top" wrapText="1"/>
    </xf>
    <xf numFmtId="168" fontId="7" fillId="0" borderId="10" xfId="0" applyNumberFormat="1" applyFont="1" applyFill="1" applyBorder="1" applyAlignment="1">
      <alignment horizontal="left" vertical="top" wrapText="1"/>
    </xf>
    <xf numFmtId="168" fontId="5" fillId="0" borderId="10" xfId="0" applyNumberFormat="1" applyFont="1" applyFill="1" applyBorder="1" applyAlignment="1">
      <alignment horizontal="center" vertical="top" wrapText="1"/>
    </xf>
    <xf numFmtId="168" fontId="7" fillId="0" borderId="10" xfId="0" applyNumberFormat="1" applyFont="1" applyFill="1" applyBorder="1" applyAlignment="1">
      <alignment horizontal="center" vertical="top" wrapText="1"/>
    </xf>
    <xf numFmtId="168" fontId="4" fillId="0" borderId="12" xfId="0" applyNumberFormat="1" applyFont="1" applyFill="1" applyBorder="1" applyAlignment="1">
      <alignment horizontal="center" vertical="top" wrapText="1"/>
    </xf>
    <xf numFmtId="168" fontId="4" fillId="0" borderId="17" xfId="0" applyNumberFormat="1" applyFont="1" applyFill="1" applyBorder="1" applyAlignment="1">
      <alignment horizontal="center" vertical="top" wrapText="1"/>
    </xf>
    <xf numFmtId="168" fontId="4" fillId="0" borderId="13" xfId="0" applyNumberFormat="1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>
      <alignment horizontal="left" vertical="top" wrapText="1"/>
    </xf>
    <xf numFmtId="168" fontId="4" fillId="0" borderId="10" xfId="0" applyNumberFormat="1" applyFont="1" applyFill="1" applyBorder="1" applyAlignment="1">
      <alignment horizontal="left" vertical="top" wrapText="1"/>
    </xf>
    <xf numFmtId="168" fontId="4" fillId="0" borderId="12" xfId="0" applyNumberFormat="1" applyFont="1" applyFill="1" applyBorder="1" applyAlignment="1">
      <alignment horizontal="left" vertical="top" wrapText="1"/>
    </xf>
    <xf numFmtId="168" fontId="4" fillId="0" borderId="17" xfId="0" applyNumberFormat="1" applyFont="1" applyFill="1" applyBorder="1" applyAlignment="1">
      <alignment horizontal="left" vertical="top" wrapText="1"/>
    </xf>
    <xf numFmtId="168" fontId="4" fillId="0" borderId="13" xfId="0" applyNumberFormat="1" applyFont="1" applyFill="1" applyBorder="1" applyAlignment="1">
      <alignment horizontal="left" vertical="top" wrapText="1"/>
    </xf>
    <xf numFmtId="168" fontId="0" fillId="0" borderId="10" xfId="0" applyNumberFormat="1" applyFont="1" applyFill="1" applyBorder="1" applyAlignment="1">
      <alignment horizontal="left" vertical="top" wrapText="1"/>
    </xf>
    <xf numFmtId="168" fontId="2" fillId="0" borderId="12" xfId="0" applyNumberFormat="1" applyFont="1" applyFill="1" applyBorder="1" applyAlignment="1">
      <alignment horizontal="center" vertical="top" wrapText="1"/>
    </xf>
    <xf numFmtId="168" fontId="2" fillId="0" borderId="17" xfId="0" applyNumberFormat="1" applyFont="1" applyFill="1" applyBorder="1" applyAlignment="1">
      <alignment horizontal="center" vertical="top" wrapText="1"/>
    </xf>
    <xf numFmtId="168" fontId="2" fillId="0" borderId="13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168" fontId="2" fillId="0" borderId="10" xfId="0" applyNumberFormat="1" applyFont="1" applyFill="1" applyBorder="1" applyAlignment="1">
      <alignment horizontal="center" vertical="top" wrapText="1"/>
    </xf>
    <xf numFmtId="168" fontId="13" fillId="39" borderId="12" xfId="0" applyNumberFormat="1" applyFont="1" applyFill="1" applyBorder="1" applyAlignment="1">
      <alignment horizontal="center" vertical="top" wrapText="1"/>
    </xf>
    <xf numFmtId="168" fontId="13" fillId="39" borderId="17" xfId="0" applyNumberFormat="1" applyFont="1" applyFill="1" applyBorder="1" applyAlignment="1">
      <alignment horizontal="center" vertical="top" wrapText="1"/>
    </xf>
    <xf numFmtId="168" fontId="13" fillId="39" borderId="13" xfId="0" applyNumberFormat="1" applyFont="1" applyFill="1" applyBorder="1" applyAlignment="1">
      <alignment horizontal="center" vertical="top" wrapText="1"/>
    </xf>
    <xf numFmtId="168" fontId="13" fillId="40" borderId="12" xfId="0" applyNumberFormat="1" applyFont="1" applyFill="1" applyBorder="1" applyAlignment="1">
      <alignment horizontal="center" vertical="top" wrapText="1"/>
    </xf>
    <xf numFmtId="168" fontId="13" fillId="40" borderId="17" xfId="0" applyNumberFormat="1" applyFont="1" applyFill="1" applyBorder="1" applyAlignment="1">
      <alignment horizontal="center" vertical="top" wrapText="1"/>
    </xf>
    <xf numFmtId="168" fontId="13" fillId="40" borderId="13" xfId="0" applyNumberFormat="1" applyFont="1" applyFill="1" applyBorder="1" applyAlignment="1">
      <alignment horizontal="center" vertical="top" wrapText="1"/>
    </xf>
    <xf numFmtId="168" fontId="5" fillId="39" borderId="12" xfId="0" applyNumberFormat="1" applyFont="1" applyFill="1" applyBorder="1" applyAlignment="1">
      <alignment horizontal="left" vertical="center" wrapText="1"/>
    </xf>
    <xf numFmtId="168" fontId="5" fillId="39" borderId="17" xfId="0" applyNumberFormat="1" applyFont="1" applyFill="1" applyBorder="1" applyAlignment="1">
      <alignment horizontal="left" vertical="center" wrapText="1"/>
    </xf>
    <xf numFmtId="168" fontId="5" fillId="39" borderId="13" xfId="0" applyNumberFormat="1" applyFont="1" applyFill="1" applyBorder="1" applyAlignment="1">
      <alignment horizontal="left" vertical="center" wrapText="1"/>
    </xf>
    <xf numFmtId="168" fontId="13" fillId="39" borderId="12" xfId="0" applyNumberFormat="1" applyFont="1" applyFill="1" applyBorder="1" applyAlignment="1">
      <alignment horizontal="left" vertical="top" wrapText="1"/>
    </xf>
    <xf numFmtId="168" fontId="13" fillId="39" borderId="17" xfId="0" applyNumberFormat="1" applyFont="1" applyFill="1" applyBorder="1" applyAlignment="1">
      <alignment horizontal="left" vertical="top" wrapText="1"/>
    </xf>
    <xf numFmtId="168" fontId="13" fillId="39" borderId="13" xfId="0" applyNumberFormat="1" applyFont="1" applyFill="1" applyBorder="1" applyAlignment="1">
      <alignment horizontal="left" vertical="top" wrapText="1"/>
    </xf>
    <xf numFmtId="168" fontId="4" fillId="39" borderId="12" xfId="0" applyNumberFormat="1" applyFont="1" applyFill="1" applyBorder="1" applyAlignment="1">
      <alignment horizontal="center" vertical="top" wrapText="1"/>
    </xf>
    <xf numFmtId="168" fontId="4" fillId="39" borderId="17" xfId="0" applyNumberFormat="1" applyFont="1" applyFill="1" applyBorder="1" applyAlignment="1">
      <alignment horizontal="center" vertical="top" wrapText="1"/>
    </xf>
    <xf numFmtId="168" fontId="4" fillId="39" borderId="13" xfId="0" applyNumberFormat="1" applyFont="1" applyFill="1" applyBorder="1" applyAlignment="1">
      <alignment horizontal="center" vertical="top" wrapText="1"/>
    </xf>
    <xf numFmtId="168" fontId="10" fillId="39" borderId="12" xfId="0" applyNumberFormat="1" applyFont="1" applyFill="1" applyBorder="1" applyAlignment="1">
      <alignment horizontal="center" vertical="top" wrapText="1"/>
    </xf>
    <xf numFmtId="168" fontId="10" fillId="39" borderId="17" xfId="0" applyNumberFormat="1" applyFont="1" applyFill="1" applyBorder="1" applyAlignment="1">
      <alignment horizontal="center" vertical="top" wrapText="1"/>
    </xf>
    <xf numFmtId="168" fontId="10" fillId="39" borderId="13" xfId="0" applyNumberFormat="1" applyFont="1" applyFill="1" applyBorder="1" applyAlignment="1">
      <alignment horizontal="center" vertical="top" wrapText="1"/>
    </xf>
    <xf numFmtId="2" fontId="4" fillId="39" borderId="12" xfId="0" applyNumberFormat="1" applyFont="1" applyFill="1" applyBorder="1" applyAlignment="1">
      <alignment horizontal="center" vertical="top" wrapText="1"/>
    </xf>
    <xf numFmtId="2" fontId="4" fillId="39" borderId="17" xfId="0" applyNumberFormat="1" applyFont="1" applyFill="1" applyBorder="1" applyAlignment="1">
      <alignment horizontal="center" vertical="top" wrapText="1"/>
    </xf>
    <xf numFmtId="2" fontId="4" fillId="39" borderId="13" xfId="0" applyNumberFormat="1" applyFont="1" applyFill="1" applyBorder="1" applyAlignment="1">
      <alignment horizontal="center" vertical="top" wrapText="1"/>
    </xf>
    <xf numFmtId="168" fontId="2" fillId="39" borderId="12" xfId="0" applyNumberFormat="1" applyFont="1" applyFill="1" applyBorder="1" applyAlignment="1">
      <alignment horizontal="left" vertical="top" wrapText="1"/>
    </xf>
    <xf numFmtId="168" fontId="2" fillId="39" borderId="17" xfId="0" applyNumberFormat="1" applyFont="1" applyFill="1" applyBorder="1" applyAlignment="1">
      <alignment horizontal="left" vertical="top" wrapText="1"/>
    </xf>
    <xf numFmtId="168" fontId="2" fillId="39" borderId="13" xfId="0" applyNumberFormat="1" applyFont="1" applyFill="1" applyBorder="1" applyAlignment="1">
      <alignment horizontal="left" vertical="top" wrapText="1"/>
    </xf>
    <xf numFmtId="49" fontId="4" fillId="39" borderId="17" xfId="0" applyNumberFormat="1" applyFont="1" applyFill="1" applyBorder="1" applyAlignment="1">
      <alignment horizontal="center" vertical="top" wrapText="1"/>
    </xf>
    <xf numFmtId="168" fontId="4" fillId="39" borderId="10" xfId="0" applyNumberFormat="1" applyFont="1" applyFill="1" applyBorder="1" applyAlignment="1">
      <alignment horizontal="left" vertical="top" wrapText="1"/>
    </xf>
    <xf numFmtId="168" fontId="4" fillId="39" borderId="19" xfId="0" applyNumberFormat="1" applyFont="1" applyFill="1" applyBorder="1" applyAlignment="1">
      <alignment horizontal="left" vertical="top" wrapText="1"/>
    </xf>
    <xf numFmtId="168" fontId="4" fillId="39" borderId="20" xfId="0" applyNumberFormat="1" applyFont="1" applyFill="1" applyBorder="1" applyAlignment="1">
      <alignment horizontal="left" vertical="top" wrapText="1"/>
    </xf>
    <xf numFmtId="168" fontId="4" fillId="39" borderId="13" xfId="0" applyNumberFormat="1" applyFont="1" applyFill="1" applyBorder="1" applyAlignment="1">
      <alignment horizontal="left" vertical="top" wrapText="1"/>
    </xf>
    <xf numFmtId="168" fontId="4" fillId="39" borderId="11" xfId="0" applyNumberFormat="1" applyFont="1" applyFill="1" applyBorder="1" applyAlignment="1">
      <alignment horizontal="left" vertical="top" wrapText="1"/>
    </xf>
    <xf numFmtId="168" fontId="4" fillId="39" borderId="12" xfId="0" applyNumberFormat="1" applyFont="1" applyFill="1" applyBorder="1" applyAlignment="1">
      <alignment horizontal="left" vertical="top" wrapText="1"/>
    </xf>
    <xf numFmtId="168" fontId="4" fillId="39" borderId="17" xfId="0" applyNumberFormat="1" applyFont="1" applyFill="1" applyBorder="1" applyAlignment="1">
      <alignment horizontal="left" vertical="top" wrapText="1"/>
    </xf>
    <xf numFmtId="168" fontId="4" fillId="39" borderId="22" xfId="0" applyNumberFormat="1" applyFont="1" applyFill="1" applyBorder="1" applyAlignment="1">
      <alignment horizontal="left" vertical="top" wrapText="1"/>
    </xf>
    <xf numFmtId="168" fontId="0" fillId="39" borderId="12" xfId="0" applyNumberFormat="1" applyFont="1" applyFill="1" applyBorder="1" applyAlignment="1">
      <alignment horizontal="center"/>
    </xf>
    <xf numFmtId="168" fontId="0" fillId="39" borderId="17" xfId="0" applyNumberFormat="1" applyFont="1" applyFill="1" applyBorder="1" applyAlignment="1">
      <alignment horizontal="center"/>
    </xf>
    <xf numFmtId="168" fontId="0" fillId="39" borderId="13" xfId="0" applyNumberFormat="1" applyFont="1" applyFill="1" applyBorder="1" applyAlignment="1">
      <alignment horizontal="center"/>
    </xf>
    <xf numFmtId="49" fontId="4" fillId="39" borderId="12" xfId="0" applyNumberFormat="1" applyFont="1" applyFill="1" applyBorder="1" applyAlignment="1">
      <alignment horizontal="center" vertical="top" wrapText="1"/>
    </xf>
    <xf numFmtId="49" fontId="4" fillId="39" borderId="13" xfId="0" applyNumberFormat="1" applyFont="1" applyFill="1" applyBorder="1" applyAlignment="1">
      <alignment horizontal="center" vertical="top" wrapText="1"/>
    </xf>
    <xf numFmtId="168" fontId="4" fillId="39" borderId="10" xfId="0" applyNumberFormat="1" applyFont="1" applyFill="1" applyBorder="1" applyAlignment="1">
      <alignment horizontal="center" vertical="top" wrapText="1"/>
    </xf>
    <xf numFmtId="168" fontId="10" fillId="39" borderId="12" xfId="0" applyNumberFormat="1" applyFont="1" applyFill="1" applyBorder="1" applyAlignment="1">
      <alignment horizontal="left" vertical="top" wrapText="1"/>
    </xf>
    <xf numFmtId="168" fontId="10" fillId="39" borderId="17" xfId="0" applyNumberFormat="1" applyFont="1" applyFill="1" applyBorder="1" applyAlignment="1">
      <alignment horizontal="left" vertical="top" wrapText="1"/>
    </xf>
    <xf numFmtId="168" fontId="10" fillId="39" borderId="13" xfId="0" applyNumberFormat="1" applyFont="1" applyFill="1" applyBorder="1" applyAlignment="1">
      <alignment horizontal="left" vertical="top" wrapText="1"/>
    </xf>
    <xf numFmtId="168" fontId="7" fillId="39" borderId="12" xfId="0" applyNumberFormat="1" applyFont="1" applyFill="1" applyBorder="1" applyAlignment="1">
      <alignment horizontal="center" vertical="top"/>
    </xf>
    <xf numFmtId="168" fontId="7" fillId="39" borderId="17" xfId="0" applyNumberFormat="1" applyFont="1" applyFill="1" applyBorder="1" applyAlignment="1">
      <alignment horizontal="center" vertical="top"/>
    </xf>
    <xf numFmtId="168" fontId="7" fillId="39" borderId="13" xfId="0" applyNumberFormat="1" applyFont="1" applyFill="1" applyBorder="1" applyAlignment="1">
      <alignment horizontal="center" vertical="top"/>
    </xf>
    <xf numFmtId="168" fontId="2" fillId="39" borderId="10" xfId="0" applyNumberFormat="1" applyFont="1" applyFill="1" applyBorder="1" applyAlignment="1">
      <alignment horizontal="justify" vertical="top" wrapText="1"/>
    </xf>
    <xf numFmtId="168" fontId="4" fillId="39" borderId="22" xfId="0" applyNumberFormat="1" applyFont="1" applyFill="1" applyBorder="1" applyAlignment="1">
      <alignment horizontal="center" vertical="top" wrapText="1"/>
    </xf>
    <xf numFmtId="168" fontId="4" fillId="39" borderId="12" xfId="0" applyNumberFormat="1" applyFont="1" applyFill="1" applyBorder="1" applyAlignment="1">
      <alignment horizontal="center" vertical="top"/>
    </xf>
    <xf numFmtId="168" fontId="4" fillId="39" borderId="17" xfId="0" applyNumberFormat="1" applyFont="1" applyFill="1" applyBorder="1" applyAlignment="1">
      <alignment horizontal="center" vertical="top"/>
    </xf>
    <xf numFmtId="168" fontId="4" fillId="39" borderId="13" xfId="0" applyNumberFormat="1" applyFont="1" applyFill="1" applyBorder="1" applyAlignment="1">
      <alignment horizontal="center" vertical="top"/>
    </xf>
    <xf numFmtId="168" fontId="0" fillId="39" borderId="12" xfId="0" applyNumberFormat="1" applyFont="1" applyFill="1" applyBorder="1" applyAlignment="1">
      <alignment horizontal="left" vertical="top" wrapText="1"/>
    </xf>
    <xf numFmtId="168" fontId="0" fillId="39" borderId="17" xfId="0" applyNumberFormat="1" applyFont="1" applyFill="1" applyBorder="1" applyAlignment="1">
      <alignment horizontal="left" vertical="top" wrapText="1"/>
    </xf>
    <xf numFmtId="168" fontId="0" fillId="39" borderId="13" xfId="0" applyNumberFormat="1" applyFont="1" applyFill="1" applyBorder="1" applyAlignment="1">
      <alignment horizontal="left" vertical="top" wrapText="1"/>
    </xf>
    <xf numFmtId="168" fontId="4" fillId="39" borderId="17" xfId="0" applyNumberFormat="1" applyFont="1" applyFill="1" applyBorder="1" applyAlignment="1">
      <alignment horizontal="left" vertical="top"/>
    </xf>
    <xf numFmtId="168" fontId="4" fillId="39" borderId="13" xfId="0" applyNumberFormat="1" applyFont="1" applyFill="1" applyBorder="1" applyAlignment="1">
      <alignment horizontal="left" vertical="top"/>
    </xf>
    <xf numFmtId="168" fontId="12" fillId="0" borderId="12" xfId="0" applyNumberFormat="1" applyFont="1" applyFill="1" applyBorder="1" applyAlignment="1">
      <alignment horizontal="center" vertical="top" wrapText="1"/>
    </xf>
    <xf numFmtId="168" fontId="12" fillId="0" borderId="17" xfId="0" applyNumberFormat="1" applyFont="1" applyFill="1" applyBorder="1" applyAlignment="1">
      <alignment horizontal="center" vertical="top" wrapText="1"/>
    </xf>
    <xf numFmtId="168" fontId="12" fillId="0" borderId="13" xfId="0" applyNumberFormat="1" applyFont="1" applyFill="1" applyBorder="1" applyAlignment="1">
      <alignment horizontal="center" vertical="top" wrapText="1"/>
    </xf>
    <xf numFmtId="168" fontId="0" fillId="0" borderId="12" xfId="0" applyNumberFormat="1" applyFill="1" applyBorder="1" applyAlignment="1">
      <alignment horizontal="center"/>
    </xf>
    <xf numFmtId="168" fontId="0" fillId="0" borderId="17" xfId="0" applyNumberFormat="1" applyFill="1" applyBorder="1" applyAlignment="1">
      <alignment horizontal="center"/>
    </xf>
    <xf numFmtId="168" fontId="0" fillId="0" borderId="13" xfId="0" applyNumberFormat="1" applyFill="1" applyBorder="1" applyAlignment="1">
      <alignment horizontal="center"/>
    </xf>
    <xf numFmtId="168" fontId="13" fillId="39" borderId="21" xfId="0" applyNumberFormat="1" applyFont="1" applyFill="1" applyBorder="1" applyAlignment="1">
      <alignment horizontal="center" vertical="top" wrapText="1"/>
    </xf>
    <xf numFmtId="168" fontId="13" fillId="39" borderId="11" xfId="0" applyNumberFormat="1" applyFont="1" applyFill="1" applyBorder="1" applyAlignment="1">
      <alignment horizontal="center" vertical="top" wrapText="1"/>
    </xf>
    <xf numFmtId="168" fontId="6" fillId="0" borderId="12" xfId="0" applyNumberFormat="1" applyFont="1" applyFill="1" applyBorder="1" applyAlignment="1">
      <alignment horizontal="center" vertical="top" wrapText="1"/>
    </xf>
    <xf numFmtId="168" fontId="6" fillId="0" borderId="17" xfId="0" applyNumberFormat="1" applyFont="1" applyFill="1" applyBorder="1" applyAlignment="1">
      <alignment horizontal="center" vertical="top" wrapText="1"/>
    </xf>
    <xf numFmtId="168" fontId="6" fillId="0" borderId="13" xfId="0" applyNumberFormat="1" applyFont="1" applyFill="1" applyBorder="1" applyAlignment="1">
      <alignment horizontal="center" vertical="top" wrapText="1"/>
    </xf>
    <xf numFmtId="168" fontId="7" fillId="0" borderId="12" xfId="0" applyNumberFormat="1" applyFont="1" applyFill="1" applyBorder="1" applyAlignment="1">
      <alignment horizontal="center"/>
    </xf>
    <xf numFmtId="168" fontId="7" fillId="0" borderId="17" xfId="0" applyNumberFormat="1" applyFont="1" applyFill="1" applyBorder="1" applyAlignment="1">
      <alignment horizontal="center"/>
    </xf>
    <xf numFmtId="168" fontId="14" fillId="0" borderId="12" xfId="0" applyNumberFormat="1" applyFont="1" applyFill="1" applyBorder="1" applyAlignment="1">
      <alignment horizontal="center" vertical="top"/>
    </xf>
    <xf numFmtId="168" fontId="14" fillId="0" borderId="17" xfId="0" applyNumberFormat="1" applyFont="1" applyFill="1" applyBorder="1" applyAlignment="1">
      <alignment horizontal="center" vertical="top"/>
    </xf>
    <xf numFmtId="168" fontId="14" fillId="0" borderId="13" xfId="0" applyNumberFormat="1" applyFont="1" applyFill="1" applyBorder="1" applyAlignment="1">
      <alignment horizontal="center" vertical="top"/>
    </xf>
    <xf numFmtId="168" fontId="12" fillId="38" borderId="12" xfId="0" applyNumberFormat="1" applyFont="1" applyFill="1" applyBorder="1" applyAlignment="1">
      <alignment horizontal="center" vertical="top" wrapText="1"/>
    </xf>
    <xf numFmtId="168" fontId="12" fillId="38" borderId="17" xfId="0" applyNumberFormat="1" applyFont="1" applyFill="1" applyBorder="1" applyAlignment="1">
      <alignment horizontal="center" vertical="top" wrapText="1"/>
    </xf>
    <xf numFmtId="168" fontId="12" fillId="38" borderId="13" xfId="0" applyNumberFormat="1" applyFont="1" applyFill="1" applyBorder="1" applyAlignment="1">
      <alignment horizontal="center" vertical="top" wrapText="1"/>
    </xf>
    <xf numFmtId="168" fontId="6" fillId="0" borderId="10" xfId="0" applyNumberFormat="1" applyFont="1" applyFill="1" applyBorder="1" applyAlignment="1">
      <alignment horizontal="center" vertical="top" wrapText="1"/>
    </xf>
    <xf numFmtId="49" fontId="6" fillId="36" borderId="12" xfId="0" applyNumberFormat="1" applyFont="1" applyFill="1" applyBorder="1" applyAlignment="1">
      <alignment horizontal="center" vertical="top" wrapText="1"/>
    </xf>
    <xf numFmtId="49" fontId="6" fillId="36" borderId="17" xfId="0" applyNumberFormat="1" applyFont="1" applyFill="1" applyBorder="1" applyAlignment="1">
      <alignment horizontal="center" vertical="top" wrapText="1"/>
    </xf>
    <xf numFmtId="49" fontId="6" fillId="36" borderId="13" xfId="0" applyNumberFormat="1" applyFont="1" applyFill="1" applyBorder="1" applyAlignment="1">
      <alignment horizontal="center" vertical="top" wrapText="1"/>
    </xf>
    <xf numFmtId="168" fontId="6" fillId="0" borderId="12" xfId="0" applyNumberFormat="1" applyFont="1" applyFill="1" applyBorder="1" applyAlignment="1">
      <alignment horizontal="left" vertical="top" wrapText="1"/>
    </xf>
    <xf numFmtId="168" fontId="6" fillId="0" borderId="17" xfId="0" applyNumberFormat="1" applyFont="1" applyFill="1" applyBorder="1" applyAlignment="1">
      <alignment horizontal="left" vertical="top" wrapText="1"/>
    </xf>
    <xf numFmtId="168" fontId="6" fillId="0" borderId="13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168" fontId="12" fillId="0" borderId="10" xfId="0" applyNumberFormat="1" applyFont="1" applyFill="1" applyBorder="1" applyAlignment="1">
      <alignment horizontal="center" vertical="top" wrapText="1"/>
    </xf>
    <xf numFmtId="168" fontId="11" fillId="0" borderId="10" xfId="0" applyNumberFormat="1" applyFont="1" applyFill="1" applyBorder="1" applyAlignment="1">
      <alignment horizontal="center" vertical="top" wrapText="1"/>
    </xf>
    <xf numFmtId="168" fontId="13" fillId="0" borderId="12" xfId="0" applyNumberFormat="1" applyFont="1" applyFill="1" applyBorder="1" applyAlignment="1">
      <alignment horizontal="center" vertical="top" wrapText="1"/>
    </xf>
    <xf numFmtId="168" fontId="13" fillId="0" borderId="17" xfId="0" applyNumberFormat="1" applyFont="1" applyFill="1" applyBorder="1" applyAlignment="1">
      <alignment horizontal="center" vertical="top" wrapText="1"/>
    </xf>
    <xf numFmtId="168" fontId="13" fillId="0" borderId="13" xfId="0" applyNumberFormat="1" applyFont="1" applyFill="1" applyBorder="1" applyAlignment="1">
      <alignment horizontal="center" vertical="top" wrapText="1"/>
    </xf>
    <xf numFmtId="168" fontId="13" fillId="38" borderId="12" xfId="0" applyNumberFormat="1" applyFont="1" applyFill="1" applyBorder="1" applyAlignment="1">
      <alignment horizontal="center" vertical="top" wrapText="1"/>
    </xf>
    <xf numFmtId="168" fontId="13" fillId="38" borderId="17" xfId="0" applyNumberFormat="1" applyFont="1" applyFill="1" applyBorder="1" applyAlignment="1">
      <alignment horizontal="center" vertical="top" wrapText="1"/>
    </xf>
    <xf numFmtId="168" fontId="13" fillId="38" borderId="13" xfId="0" applyNumberFormat="1" applyFont="1" applyFill="1" applyBorder="1" applyAlignment="1">
      <alignment horizontal="center" vertical="top" wrapText="1"/>
    </xf>
    <xf numFmtId="168" fontId="7" fillId="0" borderId="13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 vertical="top" wrapText="1"/>
    </xf>
    <xf numFmtId="49" fontId="12" fillId="0" borderId="17" xfId="0" applyNumberFormat="1" applyFont="1" applyFill="1" applyBorder="1" applyAlignment="1">
      <alignment horizontal="center" vertical="top" wrapText="1"/>
    </xf>
    <xf numFmtId="49" fontId="12" fillId="0" borderId="13" xfId="0" applyNumberFormat="1" applyFont="1" applyFill="1" applyBorder="1" applyAlignment="1">
      <alignment horizontal="center" vertical="top" wrapText="1"/>
    </xf>
    <xf numFmtId="168" fontId="6" fillId="0" borderId="10" xfId="0" applyNumberFormat="1" applyFont="1" applyFill="1" applyBorder="1" applyAlignment="1">
      <alignment horizontal="left" vertical="top" wrapText="1"/>
    </xf>
    <xf numFmtId="168" fontId="7" fillId="0" borderId="12" xfId="0" applyNumberFormat="1" applyFont="1" applyFill="1" applyBorder="1" applyAlignment="1">
      <alignment horizontal="center" vertical="top"/>
    </xf>
    <xf numFmtId="168" fontId="7" fillId="0" borderId="17" xfId="0" applyNumberFormat="1" applyFont="1" applyFill="1" applyBorder="1" applyAlignment="1">
      <alignment horizontal="center" vertical="top"/>
    </xf>
    <xf numFmtId="168" fontId="7" fillId="0" borderId="13" xfId="0" applyNumberFormat="1" applyFont="1" applyFill="1" applyBorder="1" applyAlignment="1">
      <alignment horizontal="center" vertical="top"/>
    </xf>
    <xf numFmtId="168" fontId="12" fillId="0" borderId="22" xfId="0" applyNumberFormat="1" applyFont="1" applyFill="1" applyBorder="1" applyAlignment="1">
      <alignment horizontal="center" vertical="top" wrapText="1"/>
    </xf>
    <xf numFmtId="168" fontId="12" fillId="0" borderId="21" xfId="0" applyNumberFormat="1" applyFont="1" applyFill="1" applyBorder="1" applyAlignment="1">
      <alignment horizontal="center" vertical="top" wrapText="1"/>
    </xf>
    <xf numFmtId="168" fontId="12" fillId="0" borderId="11" xfId="0" applyNumberFormat="1" applyFont="1" applyFill="1" applyBorder="1" applyAlignment="1">
      <alignment horizontal="center" vertical="top" wrapText="1"/>
    </xf>
    <xf numFmtId="168" fontId="15" fillId="0" borderId="12" xfId="0" applyNumberFormat="1" applyFont="1" applyFill="1" applyBorder="1" applyAlignment="1">
      <alignment horizontal="center" vertical="top"/>
    </xf>
    <xf numFmtId="168" fontId="15" fillId="0" borderId="17" xfId="0" applyNumberFormat="1" applyFont="1" applyFill="1" applyBorder="1" applyAlignment="1">
      <alignment horizontal="center" vertical="top"/>
    </xf>
    <xf numFmtId="168" fontId="15" fillId="0" borderId="13" xfId="0" applyNumberFormat="1" applyFont="1" applyFill="1" applyBorder="1" applyAlignment="1">
      <alignment horizontal="center" vertical="top"/>
    </xf>
    <xf numFmtId="168" fontId="7" fillId="0" borderId="10" xfId="0" applyNumberFormat="1" applyFont="1" applyFill="1" applyBorder="1" applyAlignment="1">
      <alignment horizontal="right" vertical="top"/>
    </xf>
    <xf numFmtId="168" fontId="0" fillId="39" borderId="12" xfId="0" applyNumberFormat="1" applyFill="1" applyBorder="1" applyAlignment="1">
      <alignment horizontal="center"/>
    </xf>
    <xf numFmtId="168" fontId="0" fillId="39" borderId="13" xfId="0" applyNumberFormat="1" applyFill="1" applyBorder="1" applyAlignment="1">
      <alignment horizontal="center"/>
    </xf>
    <xf numFmtId="168" fontId="7" fillId="0" borderId="12" xfId="0" applyNumberFormat="1" applyFont="1" applyFill="1" applyBorder="1" applyAlignment="1">
      <alignment horizontal="left" vertical="top"/>
    </xf>
    <xf numFmtId="168" fontId="7" fillId="0" borderId="17" xfId="0" applyNumberFormat="1" applyFont="1" applyFill="1" applyBorder="1" applyAlignment="1">
      <alignment horizontal="left" vertical="top"/>
    </xf>
    <xf numFmtId="168" fontId="7" fillId="0" borderId="13" xfId="0" applyNumberFormat="1" applyFont="1" applyFill="1" applyBorder="1" applyAlignment="1">
      <alignment horizontal="left" vertical="top"/>
    </xf>
    <xf numFmtId="168" fontId="5" fillId="0" borderId="12" xfId="0" applyNumberFormat="1" applyFont="1" applyFill="1" applyBorder="1" applyAlignment="1">
      <alignment horizontal="center" vertical="top" wrapText="1"/>
    </xf>
    <xf numFmtId="168" fontId="5" fillId="0" borderId="17" xfId="0" applyNumberFormat="1" applyFont="1" applyFill="1" applyBorder="1" applyAlignment="1">
      <alignment horizontal="center" vertical="top" wrapText="1"/>
    </xf>
    <xf numFmtId="168" fontId="5" fillId="0" borderId="13" xfId="0" applyNumberFormat="1" applyFont="1" applyFill="1" applyBorder="1" applyAlignment="1">
      <alignment horizontal="center" vertical="top" wrapText="1"/>
    </xf>
    <xf numFmtId="168" fontId="8" fillId="0" borderId="12" xfId="0" applyNumberFormat="1" applyFont="1" applyFill="1" applyBorder="1" applyAlignment="1">
      <alignment horizontal="center"/>
    </xf>
    <xf numFmtId="168" fontId="8" fillId="0" borderId="17" xfId="0" applyNumberFormat="1" applyFont="1" applyFill="1" applyBorder="1" applyAlignment="1">
      <alignment horizontal="center"/>
    </xf>
    <xf numFmtId="168" fontId="8" fillId="0" borderId="13" xfId="0" applyNumberFormat="1" applyFont="1" applyFill="1" applyBorder="1" applyAlignment="1">
      <alignment horizontal="center"/>
    </xf>
    <xf numFmtId="168" fontId="19" fillId="0" borderId="10" xfId="0" applyNumberFormat="1" applyFont="1" applyFill="1" applyBorder="1" applyAlignment="1">
      <alignment horizontal="center" vertical="top" wrapText="1"/>
    </xf>
    <xf numFmtId="168" fontId="20" fillId="0" borderId="12" xfId="0" applyNumberFormat="1" applyFont="1" applyFill="1" applyBorder="1" applyAlignment="1">
      <alignment horizontal="left"/>
    </xf>
    <xf numFmtId="168" fontId="20" fillId="0" borderId="17" xfId="0" applyNumberFormat="1" applyFont="1" applyFill="1" applyBorder="1" applyAlignment="1">
      <alignment horizontal="left"/>
    </xf>
    <xf numFmtId="168" fontId="20" fillId="0" borderId="13" xfId="0" applyNumberFormat="1" applyFont="1" applyFill="1" applyBorder="1" applyAlignment="1">
      <alignment horizontal="left"/>
    </xf>
    <xf numFmtId="168" fontId="19" fillId="0" borderId="12" xfId="0" applyNumberFormat="1" applyFont="1" applyFill="1" applyBorder="1" applyAlignment="1">
      <alignment horizontal="center" vertical="top" wrapText="1"/>
    </xf>
    <xf numFmtId="168" fontId="19" fillId="0" borderId="17" xfId="0" applyNumberFormat="1" applyFont="1" applyFill="1" applyBorder="1" applyAlignment="1">
      <alignment horizontal="center" vertical="top" wrapText="1"/>
    </xf>
    <xf numFmtId="168" fontId="19" fillId="0" borderId="13" xfId="0" applyNumberFormat="1" applyFont="1" applyFill="1" applyBorder="1" applyAlignment="1">
      <alignment horizontal="center" vertical="top" wrapText="1"/>
    </xf>
    <xf numFmtId="168" fontId="5" fillId="38" borderId="12" xfId="0" applyNumberFormat="1" applyFont="1" applyFill="1" applyBorder="1" applyAlignment="1">
      <alignment horizontal="center" vertical="top" wrapText="1"/>
    </xf>
    <xf numFmtId="168" fontId="5" fillId="38" borderId="17" xfId="0" applyNumberFormat="1" applyFont="1" applyFill="1" applyBorder="1" applyAlignment="1">
      <alignment horizontal="center" vertical="top" wrapText="1"/>
    </xf>
    <xf numFmtId="168" fontId="5" fillId="38" borderId="13" xfId="0" applyNumberFormat="1" applyFont="1" applyFill="1" applyBorder="1" applyAlignment="1">
      <alignment horizontal="center" vertical="top" wrapText="1"/>
    </xf>
    <xf numFmtId="168" fontId="8" fillId="33" borderId="12" xfId="0" applyNumberFormat="1" applyFont="1" applyFill="1" applyBorder="1" applyAlignment="1">
      <alignment horizontal="center"/>
    </xf>
    <xf numFmtId="168" fontId="8" fillId="33" borderId="17" xfId="0" applyNumberFormat="1" applyFont="1" applyFill="1" applyBorder="1" applyAlignment="1">
      <alignment horizontal="center"/>
    </xf>
    <xf numFmtId="168" fontId="8" fillId="33" borderId="13" xfId="0" applyNumberFormat="1" applyFont="1" applyFill="1" applyBorder="1" applyAlignment="1">
      <alignment horizontal="center"/>
    </xf>
    <xf numFmtId="168" fontId="6" fillId="0" borderId="22" xfId="0" applyNumberFormat="1" applyFont="1" applyFill="1" applyBorder="1" applyAlignment="1">
      <alignment horizontal="left" vertical="top" wrapText="1"/>
    </xf>
    <xf numFmtId="168" fontId="20" fillId="0" borderId="12" xfId="0" applyNumberFormat="1" applyFont="1" applyFill="1" applyBorder="1" applyAlignment="1">
      <alignment horizontal="left" vertical="top"/>
    </xf>
    <xf numFmtId="168" fontId="20" fillId="0" borderId="17" xfId="0" applyNumberFormat="1" applyFont="1" applyFill="1" applyBorder="1" applyAlignment="1">
      <alignment horizontal="left" vertical="top"/>
    </xf>
    <xf numFmtId="168" fontId="20" fillId="0" borderId="13" xfId="0" applyNumberFormat="1" applyFont="1" applyFill="1" applyBorder="1" applyAlignment="1">
      <alignment horizontal="left" vertical="top"/>
    </xf>
    <xf numFmtId="168" fontId="4" fillId="36" borderId="10" xfId="0" applyNumberFormat="1" applyFont="1" applyFill="1" applyBorder="1" applyAlignment="1">
      <alignment horizontal="center" vertical="top" wrapText="1"/>
    </xf>
    <xf numFmtId="168" fontId="6" fillId="39" borderId="12" xfId="0" applyNumberFormat="1" applyFont="1" applyFill="1" applyBorder="1" applyAlignment="1">
      <alignment horizontal="left" vertical="top" wrapText="1"/>
    </xf>
    <xf numFmtId="168" fontId="6" fillId="39" borderId="17" xfId="0" applyNumberFormat="1" applyFont="1" applyFill="1" applyBorder="1" applyAlignment="1">
      <alignment horizontal="left" vertical="top" wrapText="1"/>
    </xf>
    <xf numFmtId="168" fontId="6" fillId="39" borderId="13" xfId="0" applyNumberFormat="1" applyFont="1" applyFill="1" applyBorder="1" applyAlignment="1">
      <alignment horizontal="left" vertical="top" wrapText="1"/>
    </xf>
    <xf numFmtId="168" fontId="20" fillId="33" borderId="12" xfId="0" applyNumberFormat="1" applyFont="1" applyFill="1" applyBorder="1" applyAlignment="1">
      <alignment horizontal="left" vertical="top"/>
    </xf>
    <xf numFmtId="168" fontId="20" fillId="33" borderId="17" xfId="0" applyNumberFormat="1" applyFont="1" applyFill="1" applyBorder="1" applyAlignment="1">
      <alignment horizontal="left" vertical="top"/>
    </xf>
    <xf numFmtId="168" fontId="20" fillId="33" borderId="13" xfId="0" applyNumberFormat="1" applyFont="1" applyFill="1" applyBorder="1" applyAlignment="1">
      <alignment horizontal="left" vertical="top"/>
    </xf>
    <xf numFmtId="1" fontId="4" fillId="0" borderId="10" xfId="0" applyNumberFormat="1" applyFont="1" applyFill="1" applyBorder="1" applyAlignment="1">
      <alignment horizontal="center" vertical="top" wrapText="1"/>
    </xf>
    <xf numFmtId="168" fontId="14" fillId="0" borderId="12" xfId="0" applyNumberFormat="1" applyFont="1" applyFill="1" applyBorder="1" applyAlignment="1">
      <alignment horizontal="center"/>
    </xf>
    <xf numFmtId="168" fontId="14" fillId="0" borderId="17" xfId="0" applyNumberFormat="1" applyFont="1" applyFill="1" applyBorder="1" applyAlignment="1">
      <alignment horizontal="center"/>
    </xf>
    <xf numFmtId="168" fontId="14" fillId="0" borderId="13" xfId="0" applyNumberFormat="1" applyFont="1" applyFill="1" applyBorder="1" applyAlignment="1">
      <alignment horizontal="center"/>
    </xf>
    <xf numFmtId="168" fontId="12" fillId="0" borderId="12" xfId="0" applyNumberFormat="1" applyFont="1" applyFill="1" applyBorder="1" applyAlignment="1">
      <alignment horizontal="left" vertical="top" wrapText="1"/>
    </xf>
    <xf numFmtId="168" fontId="12" fillId="0" borderId="17" xfId="0" applyNumberFormat="1" applyFont="1" applyFill="1" applyBorder="1" applyAlignment="1">
      <alignment horizontal="left" vertical="top" wrapText="1"/>
    </xf>
    <xf numFmtId="168" fontId="12" fillId="0" borderId="13" xfId="0" applyNumberFormat="1" applyFont="1" applyFill="1" applyBorder="1" applyAlignment="1">
      <alignment horizontal="left" vertical="top" wrapText="1"/>
    </xf>
    <xf numFmtId="168" fontId="12" fillId="38" borderId="10" xfId="0" applyNumberFormat="1" applyFont="1" applyFill="1" applyBorder="1" applyAlignment="1">
      <alignment horizontal="center" vertical="top" wrapText="1"/>
    </xf>
    <xf numFmtId="168" fontId="6" fillId="0" borderId="12" xfId="0" applyNumberFormat="1" applyFont="1" applyFill="1" applyBorder="1" applyAlignment="1">
      <alignment vertical="top" wrapText="1"/>
    </xf>
    <xf numFmtId="168" fontId="6" fillId="0" borderId="17" xfId="0" applyNumberFormat="1" applyFont="1" applyFill="1" applyBorder="1" applyAlignment="1">
      <alignment vertical="top" wrapText="1"/>
    </xf>
    <xf numFmtId="168" fontId="6" fillId="0" borderId="10" xfId="0" applyNumberFormat="1" applyFont="1" applyFill="1" applyBorder="1" applyAlignment="1">
      <alignment vertical="top" wrapText="1"/>
    </xf>
    <xf numFmtId="168" fontId="6" fillId="0" borderId="13" xfId="0" applyNumberFormat="1" applyFont="1" applyFill="1" applyBorder="1" applyAlignment="1">
      <alignment vertical="top" wrapText="1"/>
    </xf>
    <xf numFmtId="168" fontId="6" fillId="37" borderId="10" xfId="0" applyNumberFormat="1" applyFont="1" applyFill="1" applyBorder="1" applyAlignment="1">
      <alignment horizontal="center" vertical="top" wrapText="1"/>
    </xf>
    <xf numFmtId="168" fontId="6" fillId="37" borderId="10" xfId="0" applyNumberFormat="1" applyFont="1" applyFill="1" applyBorder="1" applyAlignment="1">
      <alignment vertical="top" wrapText="1"/>
    </xf>
    <xf numFmtId="49" fontId="6" fillId="37" borderId="12" xfId="0" applyNumberFormat="1" applyFont="1" applyFill="1" applyBorder="1" applyAlignment="1">
      <alignment horizontal="center" vertical="top" wrapText="1"/>
    </xf>
    <xf numFmtId="49" fontId="6" fillId="37" borderId="17" xfId="0" applyNumberFormat="1" applyFont="1" applyFill="1" applyBorder="1" applyAlignment="1">
      <alignment horizontal="center" vertical="top" wrapText="1"/>
    </xf>
    <xf numFmtId="49" fontId="6" fillId="37" borderId="13" xfId="0" applyNumberFormat="1" applyFont="1" applyFill="1" applyBorder="1" applyAlignment="1">
      <alignment horizontal="center" vertical="top" wrapText="1"/>
    </xf>
    <xf numFmtId="168" fontId="6" fillId="37" borderId="12" xfId="0" applyNumberFormat="1" applyFont="1" applyFill="1" applyBorder="1" applyAlignment="1">
      <alignment horizontal="center" vertical="top" wrapText="1"/>
    </xf>
    <xf numFmtId="168" fontId="6" fillId="37" borderId="17" xfId="0" applyNumberFormat="1" applyFont="1" applyFill="1" applyBorder="1" applyAlignment="1">
      <alignment horizontal="center" vertical="top" wrapText="1"/>
    </xf>
    <xf numFmtId="168" fontId="6" fillId="37" borderId="13" xfId="0" applyNumberFormat="1" applyFont="1" applyFill="1" applyBorder="1" applyAlignment="1">
      <alignment horizontal="center" vertical="top" wrapText="1"/>
    </xf>
    <xf numFmtId="168" fontId="4" fillId="37" borderId="12" xfId="0" applyNumberFormat="1" applyFont="1" applyFill="1" applyBorder="1" applyAlignment="1">
      <alignment horizontal="center" vertical="top" wrapText="1"/>
    </xf>
    <xf numFmtId="168" fontId="4" fillId="37" borderId="17" xfId="0" applyNumberFormat="1" applyFont="1" applyFill="1" applyBorder="1" applyAlignment="1">
      <alignment horizontal="center" vertical="top" wrapText="1"/>
    </xf>
    <xf numFmtId="168" fontId="4" fillId="37" borderId="13" xfId="0" applyNumberFormat="1" applyFont="1" applyFill="1" applyBorder="1" applyAlignment="1">
      <alignment horizontal="center" vertical="top" wrapText="1"/>
    </xf>
    <xf numFmtId="168" fontId="6" fillId="0" borderId="12" xfId="0" applyNumberFormat="1" applyFont="1" applyBorder="1" applyAlignment="1">
      <alignment horizontal="center" vertical="top" wrapText="1"/>
    </xf>
    <xf numFmtId="168" fontId="6" fillId="0" borderId="17" xfId="0" applyNumberFormat="1" applyFont="1" applyBorder="1" applyAlignment="1">
      <alignment horizontal="center" vertical="top" wrapText="1"/>
    </xf>
    <xf numFmtId="168" fontId="6" fillId="0" borderId="13" xfId="0" applyNumberFormat="1" applyFont="1" applyBorder="1" applyAlignment="1">
      <alignment horizontal="center" vertical="top" wrapText="1"/>
    </xf>
    <xf numFmtId="168" fontId="6" fillId="37" borderId="10" xfId="0" applyNumberFormat="1" applyFont="1" applyFill="1" applyBorder="1" applyAlignment="1">
      <alignment horizontal="left" vertical="top" wrapText="1"/>
    </xf>
    <xf numFmtId="168" fontId="6" fillId="39" borderId="10" xfId="0" applyNumberFormat="1" applyFont="1" applyFill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center" vertical="top" wrapText="1"/>
    </xf>
    <xf numFmtId="49" fontId="6" fillId="33" borderId="17" xfId="0" applyNumberFormat="1" applyFont="1" applyFill="1" applyBorder="1" applyAlignment="1">
      <alignment horizontal="center" vertical="top" wrapText="1"/>
    </xf>
    <xf numFmtId="49" fontId="6" fillId="33" borderId="13" xfId="0" applyNumberFormat="1" applyFont="1" applyFill="1" applyBorder="1" applyAlignment="1">
      <alignment horizontal="center" vertical="top" wrapText="1"/>
    </xf>
    <xf numFmtId="168" fontId="0" fillId="39" borderId="17" xfId="0" applyNumberFormat="1" applyFill="1" applyBorder="1" applyAlignment="1">
      <alignment horizontal="center"/>
    </xf>
    <xf numFmtId="168" fontId="7" fillId="33" borderId="12" xfId="0" applyNumberFormat="1" applyFont="1" applyFill="1" applyBorder="1" applyAlignment="1">
      <alignment horizontal="left"/>
    </xf>
    <xf numFmtId="168" fontId="7" fillId="33" borderId="13" xfId="0" applyNumberFormat="1" applyFont="1" applyFill="1" applyBorder="1" applyAlignment="1">
      <alignment horizontal="left"/>
    </xf>
    <xf numFmtId="168" fontId="14" fillId="0" borderId="12" xfId="0" applyNumberFormat="1" applyFont="1" applyFill="1" applyBorder="1" applyAlignment="1">
      <alignment horizontal="left"/>
    </xf>
    <xf numFmtId="168" fontId="14" fillId="0" borderId="17" xfId="0" applyNumberFormat="1" applyFont="1" applyFill="1" applyBorder="1" applyAlignment="1">
      <alignment horizontal="left"/>
    </xf>
    <xf numFmtId="168" fontId="14" fillId="0" borderId="13" xfId="0" applyNumberFormat="1" applyFont="1" applyFill="1" applyBorder="1" applyAlignment="1">
      <alignment horizontal="left"/>
    </xf>
    <xf numFmtId="49" fontId="13" fillId="0" borderId="12" xfId="0" applyNumberFormat="1" applyFont="1" applyFill="1" applyBorder="1" applyAlignment="1">
      <alignment horizontal="center" vertical="top" wrapText="1"/>
    </xf>
    <xf numFmtId="49" fontId="13" fillId="0" borderId="17" xfId="0" applyNumberFormat="1" applyFont="1" applyFill="1" applyBorder="1" applyAlignment="1">
      <alignment horizontal="center" vertical="top" wrapText="1"/>
    </xf>
    <xf numFmtId="49" fontId="13" fillId="0" borderId="13" xfId="0" applyNumberFormat="1" applyFont="1" applyFill="1" applyBorder="1" applyAlignment="1">
      <alignment horizontal="center" vertical="top" wrapText="1"/>
    </xf>
    <xf numFmtId="168" fontId="20" fillId="33" borderId="12" xfId="0" applyNumberFormat="1" applyFont="1" applyFill="1" applyBorder="1" applyAlignment="1">
      <alignment horizontal="center" vertical="top"/>
    </xf>
    <xf numFmtId="168" fontId="20" fillId="33" borderId="17" xfId="0" applyNumberFormat="1" applyFont="1" applyFill="1" applyBorder="1" applyAlignment="1">
      <alignment horizontal="center" vertical="top"/>
    </xf>
    <xf numFmtId="168" fontId="20" fillId="33" borderId="13" xfId="0" applyNumberFormat="1" applyFont="1" applyFill="1" applyBorder="1" applyAlignment="1">
      <alignment horizontal="center" vertical="top"/>
    </xf>
    <xf numFmtId="168" fontId="20" fillId="33" borderId="10" xfId="0" applyNumberFormat="1" applyFont="1" applyFill="1" applyBorder="1" applyAlignment="1">
      <alignment horizontal="left" vertical="top"/>
    </xf>
    <xf numFmtId="168" fontId="10" fillId="0" borderId="12" xfId="0" applyNumberFormat="1" applyFont="1" applyFill="1" applyBorder="1" applyAlignment="1">
      <alignment horizontal="center" vertical="top" wrapText="1"/>
    </xf>
    <xf numFmtId="168" fontId="10" fillId="0" borderId="17" xfId="0" applyNumberFormat="1" applyFont="1" applyFill="1" applyBorder="1" applyAlignment="1">
      <alignment horizontal="center" vertical="top" wrapText="1"/>
    </xf>
    <xf numFmtId="168" fontId="10" fillId="0" borderId="13" xfId="0" applyNumberFormat="1" applyFont="1" applyFill="1" applyBorder="1" applyAlignment="1">
      <alignment horizontal="center" vertical="top" wrapText="1"/>
    </xf>
    <xf numFmtId="168" fontId="6" fillId="39" borderId="12" xfId="0" applyNumberFormat="1" applyFont="1" applyFill="1" applyBorder="1" applyAlignment="1">
      <alignment horizontal="center" vertical="top" wrapText="1"/>
    </xf>
    <xf numFmtId="168" fontId="6" fillId="39" borderId="17" xfId="0" applyNumberFormat="1" applyFont="1" applyFill="1" applyBorder="1" applyAlignment="1">
      <alignment horizontal="center" vertical="top" wrapText="1"/>
    </xf>
    <xf numFmtId="168" fontId="6" fillId="39" borderId="13" xfId="0" applyNumberFormat="1" applyFont="1" applyFill="1" applyBorder="1" applyAlignment="1">
      <alignment horizontal="center" vertical="top" wrapText="1"/>
    </xf>
    <xf numFmtId="168" fontId="2" fillId="33" borderId="12" xfId="0" applyNumberFormat="1" applyFont="1" applyFill="1" applyBorder="1" applyAlignment="1">
      <alignment horizontal="center" vertical="top" wrapText="1"/>
    </xf>
    <xf numFmtId="168" fontId="2" fillId="33" borderId="17" xfId="0" applyNumberFormat="1" applyFont="1" applyFill="1" applyBorder="1" applyAlignment="1">
      <alignment horizontal="center" vertical="top" wrapText="1"/>
    </xf>
    <xf numFmtId="168" fontId="2" fillId="33" borderId="13" xfId="0" applyNumberFormat="1" applyFont="1" applyFill="1" applyBorder="1" applyAlignment="1">
      <alignment horizontal="center" vertical="top" wrapText="1"/>
    </xf>
    <xf numFmtId="168" fontId="1" fillId="33" borderId="12" xfId="0" applyNumberFormat="1" applyFont="1" applyFill="1" applyBorder="1" applyAlignment="1">
      <alignment horizontal="center" vertical="center" wrapText="1"/>
    </xf>
    <xf numFmtId="168" fontId="1" fillId="33" borderId="17" xfId="0" applyNumberFormat="1" applyFont="1" applyFill="1" applyBorder="1" applyAlignment="1">
      <alignment horizontal="center" vertical="center" wrapText="1"/>
    </xf>
    <xf numFmtId="168" fontId="1" fillId="33" borderId="13" xfId="0" applyNumberFormat="1" applyFont="1" applyFill="1" applyBorder="1" applyAlignment="1">
      <alignment horizontal="center" vertical="center" wrapText="1"/>
    </xf>
    <xf numFmtId="168" fontId="2" fillId="33" borderId="12" xfId="0" applyNumberFormat="1" applyFont="1" applyFill="1" applyBorder="1" applyAlignment="1">
      <alignment horizontal="center" vertical="center" wrapText="1"/>
    </xf>
    <xf numFmtId="168" fontId="2" fillId="33" borderId="17" xfId="0" applyNumberFormat="1" applyFont="1" applyFill="1" applyBorder="1" applyAlignment="1">
      <alignment horizontal="center" vertical="center" wrapText="1"/>
    </xf>
    <xf numFmtId="168" fontId="2" fillId="33" borderId="13" xfId="0" applyNumberFormat="1" applyFont="1" applyFill="1" applyBorder="1" applyAlignment="1">
      <alignment horizontal="center" vertical="center" wrapText="1"/>
    </xf>
    <xf numFmtId="168" fontId="0" fillId="33" borderId="12" xfId="0" applyNumberFormat="1" applyFill="1" applyBorder="1" applyAlignment="1">
      <alignment horizontal="center" vertical="center"/>
    </xf>
    <xf numFmtId="168" fontId="0" fillId="33" borderId="17" xfId="0" applyNumberFormat="1" applyFill="1" applyBorder="1" applyAlignment="1">
      <alignment horizontal="center" vertical="center"/>
    </xf>
    <xf numFmtId="168" fontId="0" fillId="33" borderId="13" xfId="0" applyNumberFormat="1" applyFill="1" applyBorder="1" applyAlignment="1">
      <alignment horizontal="center" vertical="center"/>
    </xf>
    <xf numFmtId="168" fontId="1" fillId="0" borderId="12" xfId="0" applyNumberFormat="1" applyFont="1" applyFill="1" applyBorder="1" applyAlignment="1">
      <alignment horizontal="center" vertical="center" wrapText="1"/>
    </xf>
    <xf numFmtId="168" fontId="1" fillId="0" borderId="17" xfId="0" applyNumberFormat="1" applyFont="1" applyFill="1" applyBorder="1" applyAlignment="1">
      <alignment horizontal="center" vertical="center" wrapText="1"/>
    </xf>
    <xf numFmtId="168" fontId="1" fillId="0" borderId="13" xfId="0" applyNumberFormat="1" applyFont="1" applyFill="1" applyBorder="1" applyAlignment="1">
      <alignment horizontal="center" vertical="center" wrapText="1"/>
    </xf>
    <xf numFmtId="168" fontId="7" fillId="0" borderId="10" xfId="0" applyNumberFormat="1" applyFont="1" applyFill="1" applyBorder="1" applyAlignment="1">
      <alignment horizontal="left" vertical="top"/>
    </xf>
    <xf numFmtId="168" fontId="0" fillId="0" borderId="12" xfId="0" applyNumberFormat="1" applyFill="1" applyBorder="1" applyAlignment="1">
      <alignment horizontal="center" vertical="center"/>
    </xf>
    <xf numFmtId="168" fontId="0" fillId="0" borderId="17" xfId="0" applyNumberFormat="1" applyFill="1" applyBorder="1" applyAlignment="1">
      <alignment horizontal="center" vertical="center"/>
    </xf>
    <xf numFmtId="168" fontId="0" fillId="0" borderId="13" xfId="0" applyNumberFormat="1" applyFill="1" applyBorder="1" applyAlignment="1">
      <alignment horizontal="center" vertical="center"/>
    </xf>
    <xf numFmtId="168" fontId="7" fillId="0" borderId="12" xfId="0" applyNumberFormat="1" applyFont="1" applyFill="1" applyBorder="1" applyAlignment="1">
      <alignment horizontal="center" vertical="center"/>
    </xf>
    <xf numFmtId="168" fontId="7" fillId="0" borderId="17" xfId="0" applyNumberFormat="1" applyFont="1" applyFill="1" applyBorder="1" applyAlignment="1">
      <alignment horizontal="center" vertical="center"/>
    </xf>
    <xf numFmtId="168" fontId="7" fillId="0" borderId="13" xfId="0" applyNumberFormat="1" applyFont="1" applyFill="1" applyBorder="1" applyAlignment="1">
      <alignment horizontal="center" vertical="center"/>
    </xf>
    <xf numFmtId="49" fontId="6" fillId="10" borderId="12" xfId="0" applyNumberFormat="1" applyFont="1" applyFill="1" applyBorder="1" applyAlignment="1">
      <alignment horizontal="center" vertical="top" wrapText="1"/>
    </xf>
    <xf numFmtId="49" fontId="6" fillId="10" borderId="17" xfId="0" applyNumberFormat="1" applyFont="1" applyFill="1" applyBorder="1" applyAlignment="1">
      <alignment horizontal="center" vertical="top" wrapText="1"/>
    </xf>
    <xf numFmtId="49" fontId="6" fillId="10" borderId="13" xfId="0" applyNumberFormat="1" applyFont="1" applyFill="1" applyBorder="1" applyAlignment="1">
      <alignment horizontal="center" vertical="top" wrapText="1"/>
    </xf>
    <xf numFmtId="168" fontId="6" fillId="0" borderId="10" xfId="0" applyNumberFormat="1" applyFont="1" applyFill="1" applyBorder="1" applyAlignment="1">
      <alignment horizontal="justify" vertical="top" wrapText="1"/>
    </xf>
    <xf numFmtId="49" fontId="4" fillId="10" borderId="12" xfId="0" applyNumberFormat="1" applyFont="1" applyFill="1" applyBorder="1" applyAlignment="1">
      <alignment horizontal="center" vertical="top" wrapText="1"/>
    </xf>
    <xf numFmtId="49" fontId="4" fillId="10" borderId="17" xfId="0" applyNumberFormat="1" applyFont="1" applyFill="1" applyBorder="1" applyAlignment="1">
      <alignment horizontal="center" vertical="top" wrapText="1"/>
    </xf>
    <xf numFmtId="49" fontId="4" fillId="10" borderId="13" xfId="0" applyNumberFormat="1" applyFont="1" applyFill="1" applyBorder="1" applyAlignment="1">
      <alignment horizontal="center" vertical="top" wrapText="1"/>
    </xf>
    <xf numFmtId="168" fontId="4" fillId="36" borderId="12" xfId="0" applyNumberFormat="1" applyFont="1" applyFill="1" applyBorder="1" applyAlignment="1">
      <alignment horizontal="center" vertical="top" wrapText="1"/>
    </xf>
    <xf numFmtId="168" fontId="4" fillId="36" borderId="17" xfId="0" applyNumberFormat="1" applyFont="1" applyFill="1" applyBorder="1" applyAlignment="1">
      <alignment horizontal="center" vertical="top" wrapText="1"/>
    </xf>
    <xf numFmtId="168" fontId="4" fillId="36" borderId="13" xfId="0" applyNumberFormat="1" applyFont="1" applyFill="1" applyBorder="1" applyAlignment="1">
      <alignment horizontal="center" vertical="top" wrapText="1"/>
    </xf>
    <xf numFmtId="168" fontId="21" fillId="0" borderId="10" xfId="0" applyNumberFormat="1" applyFont="1" applyFill="1" applyBorder="1" applyAlignment="1">
      <alignment horizontal="justify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168" fontId="17" fillId="0" borderId="12" xfId="0" applyNumberFormat="1" applyFont="1" applyBorder="1" applyAlignment="1">
      <alignment horizontal="center"/>
    </xf>
    <xf numFmtId="168" fontId="17" fillId="0" borderId="13" xfId="0" applyNumberFormat="1" applyFont="1" applyBorder="1" applyAlignment="1">
      <alignment horizontal="center"/>
    </xf>
    <xf numFmtId="168" fontId="4" fillId="0" borderId="12" xfId="0" applyNumberFormat="1" applyFont="1" applyBorder="1" applyAlignment="1">
      <alignment horizontal="center" vertical="top" wrapText="1"/>
    </xf>
    <xf numFmtId="168" fontId="4" fillId="0" borderId="13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49" fontId="4" fillId="10" borderId="10" xfId="0" applyNumberFormat="1" applyFont="1" applyFill="1" applyBorder="1" applyAlignment="1">
      <alignment horizontal="center" vertical="top" wrapText="1"/>
    </xf>
    <xf numFmtId="168" fontId="4" fillId="10" borderId="12" xfId="0" applyNumberFormat="1" applyFont="1" applyFill="1" applyBorder="1" applyAlignment="1">
      <alignment horizontal="center" vertical="top" wrapText="1"/>
    </xf>
    <xf numFmtId="168" fontId="4" fillId="10" borderId="17" xfId="0" applyNumberFormat="1" applyFont="1" applyFill="1" applyBorder="1" applyAlignment="1">
      <alignment horizontal="center" vertical="top" wrapText="1"/>
    </xf>
    <xf numFmtId="168" fontId="4" fillId="10" borderId="13" xfId="0" applyNumberFormat="1" applyFont="1" applyFill="1" applyBorder="1" applyAlignment="1">
      <alignment horizontal="center" vertical="top" wrapText="1"/>
    </xf>
    <xf numFmtId="168" fontId="4" fillId="16" borderId="12" xfId="0" applyNumberFormat="1" applyFont="1" applyFill="1" applyBorder="1" applyAlignment="1">
      <alignment horizontal="center" vertical="top" wrapText="1"/>
    </xf>
    <xf numFmtId="168" fontId="4" fillId="16" borderId="17" xfId="0" applyNumberFormat="1" applyFont="1" applyFill="1" applyBorder="1" applyAlignment="1">
      <alignment horizontal="center" vertical="top" wrapText="1"/>
    </xf>
    <xf numFmtId="168" fontId="4" fillId="16" borderId="13" xfId="0" applyNumberFormat="1" applyFont="1" applyFill="1" applyBorder="1" applyAlignment="1">
      <alignment horizontal="center" vertical="top" wrapText="1"/>
    </xf>
    <xf numFmtId="168" fontId="16" fillId="0" borderId="10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17" fillId="0" borderId="0" xfId="0" applyFont="1" applyAlignment="1">
      <alignment wrapText="1"/>
    </xf>
    <xf numFmtId="0" fontId="9" fillId="0" borderId="0" xfId="0" applyFont="1" applyAlignment="1">
      <alignment horizontal="center" vertical="top" wrapText="1"/>
    </xf>
    <xf numFmtId="168" fontId="16" fillId="0" borderId="12" xfId="0" applyNumberFormat="1" applyFont="1" applyFill="1" applyBorder="1" applyAlignment="1">
      <alignment horizontal="center" vertical="center"/>
    </xf>
    <xf numFmtId="168" fontId="16" fillId="0" borderId="13" xfId="0" applyNumberFormat="1" applyFont="1" applyFill="1" applyBorder="1" applyAlignment="1">
      <alignment horizontal="center" vertical="center"/>
    </xf>
    <xf numFmtId="168" fontId="16" fillId="0" borderId="10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168" fontId="17" fillId="0" borderId="10" xfId="0" applyNumberFormat="1" applyFont="1" applyFill="1" applyBorder="1" applyAlignment="1">
      <alignment horizontal="center" vertical="center" wrapText="1"/>
    </xf>
    <xf numFmtId="168" fontId="16" fillId="0" borderId="22" xfId="0" applyNumberFormat="1" applyFont="1" applyFill="1" applyBorder="1" applyAlignment="1">
      <alignment horizontal="center" vertical="center" wrapText="1"/>
    </xf>
    <xf numFmtId="168" fontId="16" fillId="0" borderId="21" xfId="0" applyNumberFormat="1" applyFont="1" applyFill="1" applyBorder="1" applyAlignment="1">
      <alignment horizontal="center" vertical="center" wrapText="1"/>
    </xf>
    <xf numFmtId="168" fontId="16" fillId="0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02"/>
  <sheetViews>
    <sheetView tabSelected="1" zoomScale="70" zoomScaleNormal="70" zoomScaleSheetLayoutView="40" zoomScalePageLayoutView="55" workbookViewId="0" topLeftCell="A5">
      <pane xSplit="3" ySplit="2" topLeftCell="K497" activePane="bottomRight" state="frozen"/>
      <selection pane="topLeft" activeCell="A5" sqref="A5"/>
      <selection pane="topRight" activeCell="D5" sqref="D5"/>
      <selection pane="bottomLeft" activeCell="A7" sqref="A7"/>
      <selection pane="bottomRight" activeCell="Y504" sqref="Y504:Y507"/>
    </sheetView>
  </sheetViews>
  <sheetFormatPr defaultColWidth="9.125" defaultRowHeight="12.75"/>
  <cols>
    <col min="1" max="1" width="8.625" style="1" customWidth="1"/>
    <col min="2" max="2" width="40.125" style="1" customWidth="1"/>
    <col min="3" max="3" width="15.875" style="120" customWidth="1"/>
    <col min="4" max="4" width="31.50390625" style="1" customWidth="1"/>
    <col min="5" max="5" width="14.50390625" style="1" customWidth="1"/>
    <col min="6" max="6" width="13.50390625" style="1" customWidth="1"/>
    <col min="7" max="7" width="13.625" style="6" customWidth="1"/>
    <col min="8" max="8" width="15.50390625" style="7" customWidth="1"/>
    <col min="9" max="9" width="13.625" style="8" customWidth="1"/>
    <col min="10" max="10" width="17.625" style="1" customWidth="1"/>
    <col min="11" max="11" width="13.625" style="1" customWidth="1"/>
    <col min="12" max="12" width="14.375" style="1" customWidth="1"/>
    <col min="13" max="13" width="13.875" style="1" customWidth="1"/>
    <col min="14" max="14" width="13.50390625" style="1" customWidth="1"/>
    <col min="15" max="15" width="11.875" style="1" customWidth="1"/>
    <col min="16" max="16" width="14.50390625" style="1" customWidth="1"/>
    <col min="17" max="17" width="12.50390625" style="1" hidden="1" customWidth="1"/>
    <col min="18" max="18" width="9.375" style="1" hidden="1" customWidth="1"/>
    <col min="19" max="19" width="12.875" style="1" hidden="1" customWidth="1"/>
    <col min="20" max="21" width="9.375" style="1" hidden="1" customWidth="1"/>
    <col min="22" max="22" width="13.375" style="1" customWidth="1"/>
    <col min="23" max="23" width="14.00390625" style="1" customWidth="1"/>
    <col min="24" max="24" width="29.00390625" style="1" customWidth="1"/>
    <col min="25" max="25" width="43.75390625" style="1" customWidth="1"/>
    <col min="26" max="26" width="37.875" style="1" customWidth="1"/>
    <col min="27" max="16384" width="9.125" style="1" customWidth="1"/>
  </cols>
  <sheetData>
    <row r="1" spans="1:26" s="5" customFormat="1" ht="27.75" customHeight="1">
      <c r="A1" s="463" t="s">
        <v>282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</row>
    <row r="2" spans="1:26" s="5" customFormat="1" ht="15" customHeight="1" hidden="1">
      <c r="A2" s="464"/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</row>
    <row r="3" spans="1:26" s="5" customFormat="1" ht="58.5" customHeight="1">
      <c r="A3" s="465" t="s">
        <v>283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4"/>
    </row>
    <row r="4" spans="2:26" ht="12.75" customHeight="1" hidden="1">
      <c r="B4" s="60"/>
      <c r="C4" s="83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</row>
    <row r="5" spans="1:25" s="9" customFormat="1" ht="108.75" customHeight="1">
      <c r="A5" s="466"/>
      <c r="B5" s="468" t="s">
        <v>373</v>
      </c>
      <c r="C5" s="469" t="s">
        <v>291</v>
      </c>
      <c r="D5" s="468" t="s">
        <v>374</v>
      </c>
      <c r="E5" s="472" t="s">
        <v>8</v>
      </c>
      <c r="F5" s="473"/>
      <c r="G5" s="473"/>
      <c r="H5" s="474"/>
      <c r="I5" s="472" t="s">
        <v>375</v>
      </c>
      <c r="J5" s="473"/>
      <c r="K5" s="474"/>
      <c r="L5" s="472" t="s">
        <v>9</v>
      </c>
      <c r="M5" s="473"/>
      <c r="N5" s="473"/>
      <c r="O5" s="474"/>
      <c r="P5" s="472" t="s">
        <v>10</v>
      </c>
      <c r="Q5" s="473"/>
      <c r="R5" s="473"/>
      <c r="S5" s="473"/>
      <c r="T5" s="473"/>
      <c r="U5" s="473"/>
      <c r="V5" s="473"/>
      <c r="W5" s="474"/>
      <c r="X5" s="462" t="s">
        <v>376</v>
      </c>
      <c r="Y5" s="462" t="s">
        <v>377</v>
      </c>
    </row>
    <row r="6" spans="1:25" s="9" customFormat="1" ht="120" customHeight="1">
      <c r="A6" s="467"/>
      <c r="B6" s="468"/>
      <c r="C6" s="470"/>
      <c r="D6" s="471"/>
      <c r="E6" s="46" t="s">
        <v>67</v>
      </c>
      <c r="F6" s="46" t="s">
        <v>97</v>
      </c>
      <c r="G6" s="46" t="s">
        <v>12</v>
      </c>
      <c r="H6" s="46" t="s">
        <v>13</v>
      </c>
      <c r="I6" s="46" t="s">
        <v>67</v>
      </c>
      <c r="J6" s="46" t="s">
        <v>97</v>
      </c>
      <c r="K6" s="46" t="s">
        <v>12</v>
      </c>
      <c r="L6" s="46" t="s">
        <v>67</v>
      </c>
      <c r="M6" s="46" t="s">
        <v>97</v>
      </c>
      <c r="N6" s="46" t="s">
        <v>12</v>
      </c>
      <c r="O6" s="46" t="s">
        <v>13</v>
      </c>
      <c r="P6" s="46" t="s">
        <v>67</v>
      </c>
      <c r="Q6" s="46" t="s">
        <v>14</v>
      </c>
      <c r="R6" s="46" t="s">
        <v>97</v>
      </c>
      <c r="S6" s="46" t="s">
        <v>15</v>
      </c>
      <c r="T6" s="46" t="s">
        <v>13</v>
      </c>
      <c r="U6" s="46" t="s">
        <v>11</v>
      </c>
      <c r="V6" s="46" t="s">
        <v>97</v>
      </c>
      <c r="W6" s="46" t="s">
        <v>12</v>
      </c>
      <c r="X6" s="462"/>
      <c r="Y6" s="462"/>
    </row>
    <row r="7" spans="1:26" s="23" customFormat="1" ht="33" customHeight="1">
      <c r="A7" s="22">
        <v>1</v>
      </c>
      <c r="B7" s="22">
        <v>2</v>
      </c>
      <c r="C7" s="84"/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22">
        <v>10</v>
      </c>
      <c r="K7" s="22">
        <v>11</v>
      </c>
      <c r="L7" s="22">
        <v>12</v>
      </c>
      <c r="M7" s="22">
        <v>13</v>
      </c>
      <c r="N7" s="22">
        <v>14</v>
      </c>
      <c r="O7" s="22">
        <v>15</v>
      </c>
      <c r="P7" s="22">
        <v>16</v>
      </c>
      <c r="Q7" s="22">
        <v>17</v>
      </c>
      <c r="R7" s="22">
        <v>18</v>
      </c>
      <c r="S7" s="22">
        <v>19</v>
      </c>
      <c r="T7" s="22">
        <v>20</v>
      </c>
      <c r="U7" s="22">
        <v>16</v>
      </c>
      <c r="V7" s="22">
        <v>18</v>
      </c>
      <c r="W7" s="22">
        <v>19</v>
      </c>
      <c r="X7" s="22"/>
      <c r="Y7" s="22">
        <v>20</v>
      </c>
      <c r="Z7" s="24"/>
    </row>
    <row r="8" spans="1:26" s="10" customFormat="1" ht="33" customHeight="1">
      <c r="A8" s="46"/>
      <c r="B8" s="47" t="s">
        <v>179</v>
      </c>
      <c r="C8" s="85"/>
      <c r="D8" s="48"/>
      <c r="E8" s="48"/>
      <c r="F8" s="48"/>
      <c r="G8" s="48"/>
      <c r="H8" s="48"/>
      <c r="I8" s="48"/>
      <c r="J8" s="48"/>
      <c r="K8" s="48"/>
      <c r="L8" s="49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11"/>
    </row>
    <row r="9" spans="1:25" ht="111" customHeight="1">
      <c r="A9" s="12" t="s">
        <v>104</v>
      </c>
      <c r="B9" s="52" t="s">
        <v>136</v>
      </c>
      <c r="C9" s="122" t="s">
        <v>292</v>
      </c>
      <c r="D9" s="38" t="s">
        <v>71</v>
      </c>
      <c r="E9" s="12">
        <v>0</v>
      </c>
      <c r="F9" s="12">
        <v>221894.1</v>
      </c>
      <c r="G9" s="12">
        <v>0</v>
      </c>
      <c r="H9" s="12">
        <v>0</v>
      </c>
      <c r="I9" s="36">
        <v>0</v>
      </c>
      <c r="J9" s="36">
        <v>221894.1</v>
      </c>
      <c r="K9" s="36">
        <v>0</v>
      </c>
      <c r="L9" s="36">
        <v>0</v>
      </c>
      <c r="M9" s="36">
        <v>51081.4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51081.4</v>
      </c>
      <c r="W9" s="36">
        <v>0</v>
      </c>
      <c r="X9" s="36"/>
      <c r="Y9" s="50"/>
    </row>
    <row r="10" spans="1:25" ht="191.25" customHeight="1">
      <c r="A10" s="12" t="s">
        <v>105</v>
      </c>
      <c r="B10" s="52" t="s">
        <v>183</v>
      </c>
      <c r="C10" s="122" t="s">
        <v>293</v>
      </c>
      <c r="D10" s="38" t="s">
        <v>262</v>
      </c>
      <c r="E10" s="12">
        <v>0</v>
      </c>
      <c r="F10" s="36">
        <v>54418.5</v>
      </c>
      <c r="G10" s="12">
        <v>0</v>
      </c>
      <c r="H10" s="12">
        <v>0</v>
      </c>
      <c r="I10" s="36">
        <v>0</v>
      </c>
      <c r="J10" s="36">
        <v>54418.5</v>
      </c>
      <c r="K10" s="36">
        <v>0</v>
      </c>
      <c r="L10" s="36">
        <v>0</v>
      </c>
      <c r="M10" s="36">
        <v>13585.3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13585.3</v>
      </c>
      <c r="W10" s="36">
        <v>0</v>
      </c>
      <c r="X10" s="36"/>
      <c r="Y10" s="50"/>
    </row>
    <row r="11" spans="1:25" ht="31.5" customHeight="1">
      <c r="A11" s="285" t="s">
        <v>106</v>
      </c>
      <c r="B11" s="300" t="s">
        <v>184</v>
      </c>
      <c r="C11" s="436" t="s">
        <v>294</v>
      </c>
      <c r="D11" s="211" t="s">
        <v>17</v>
      </c>
      <c r="E11" s="206">
        <v>0</v>
      </c>
      <c r="F11" s="206">
        <v>36879.6</v>
      </c>
      <c r="G11" s="206">
        <v>0</v>
      </c>
      <c r="H11" s="206">
        <v>0</v>
      </c>
      <c r="I11" s="206">
        <v>0</v>
      </c>
      <c r="J11" s="206">
        <v>36879.6</v>
      </c>
      <c r="K11" s="206">
        <v>0</v>
      </c>
      <c r="L11" s="206">
        <v>0</v>
      </c>
      <c r="M11" s="206">
        <v>9346.2</v>
      </c>
      <c r="N11" s="206">
        <v>0</v>
      </c>
      <c r="O11" s="206">
        <v>0</v>
      </c>
      <c r="P11" s="206">
        <v>0</v>
      </c>
      <c r="Q11" s="206"/>
      <c r="R11" s="206"/>
      <c r="S11" s="206"/>
      <c r="T11" s="206"/>
      <c r="U11" s="206">
        <v>0</v>
      </c>
      <c r="V11" s="206">
        <v>9346.2</v>
      </c>
      <c r="W11" s="206">
        <v>0</v>
      </c>
      <c r="X11" s="54"/>
      <c r="Y11" s="446"/>
    </row>
    <row r="12" spans="1:25" ht="12.75" customHeight="1">
      <c r="A12" s="286"/>
      <c r="B12" s="301"/>
      <c r="C12" s="437"/>
      <c r="D12" s="212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55"/>
      <c r="Y12" s="446"/>
    </row>
    <row r="13" spans="1:25" ht="128.25" customHeight="1">
      <c r="A13" s="287"/>
      <c r="B13" s="302"/>
      <c r="C13" s="438"/>
      <c r="D13" s="213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56"/>
      <c r="Y13" s="446"/>
    </row>
    <row r="14" spans="1:25" ht="37.5" customHeight="1">
      <c r="A14" s="285" t="s">
        <v>107</v>
      </c>
      <c r="B14" s="300" t="s">
        <v>185</v>
      </c>
      <c r="C14" s="436" t="s">
        <v>295</v>
      </c>
      <c r="D14" s="211" t="s">
        <v>16</v>
      </c>
      <c r="E14" s="206">
        <v>0</v>
      </c>
      <c r="F14" s="206">
        <v>5666</v>
      </c>
      <c r="G14" s="206">
        <v>0</v>
      </c>
      <c r="H14" s="206">
        <v>0</v>
      </c>
      <c r="I14" s="206">
        <v>0</v>
      </c>
      <c r="J14" s="459">
        <v>5666</v>
      </c>
      <c r="K14" s="206">
        <v>0</v>
      </c>
      <c r="L14" s="206">
        <v>0</v>
      </c>
      <c r="M14" s="206">
        <v>525.4</v>
      </c>
      <c r="N14" s="206">
        <v>0</v>
      </c>
      <c r="O14" s="296">
        <v>0</v>
      </c>
      <c r="P14" s="206">
        <v>0</v>
      </c>
      <c r="Q14" s="296"/>
      <c r="R14" s="296"/>
      <c r="S14" s="296"/>
      <c r="T14" s="296"/>
      <c r="U14" s="296">
        <v>0</v>
      </c>
      <c r="V14" s="296">
        <v>525.4</v>
      </c>
      <c r="W14" s="296">
        <v>0</v>
      </c>
      <c r="X14" s="12"/>
      <c r="Y14" s="446"/>
    </row>
    <row r="15" spans="1:25" ht="12.75" customHeight="1">
      <c r="A15" s="286"/>
      <c r="B15" s="301"/>
      <c r="C15" s="437"/>
      <c r="D15" s="212"/>
      <c r="E15" s="207"/>
      <c r="F15" s="207"/>
      <c r="G15" s="207"/>
      <c r="H15" s="207"/>
      <c r="I15" s="207"/>
      <c r="J15" s="460"/>
      <c r="K15" s="207"/>
      <c r="L15" s="207"/>
      <c r="M15" s="207"/>
      <c r="N15" s="207"/>
      <c r="O15" s="296"/>
      <c r="P15" s="207"/>
      <c r="Q15" s="296"/>
      <c r="R15" s="296"/>
      <c r="S15" s="296"/>
      <c r="T15" s="296"/>
      <c r="U15" s="296"/>
      <c r="V15" s="296"/>
      <c r="W15" s="296"/>
      <c r="X15" s="12"/>
      <c r="Y15" s="446"/>
    </row>
    <row r="16" spans="1:25" ht="105" customHeight="1">
      <c r="A16" s="287"/>
      <c r="B16" s="302"/>
      <c r="C16" s="438"/>
      <c r="D16" s="213"/>
      <c r="E16" s="208"/>
      <c r="F16" s="208"/>
      <c r="G16" s="208"/>
      <c r="H16" s="208"/>
      <c r="I16" s="208"/>
      <c r="J16" s="461"/>
      <c r="K16" s="208"/>
      <c r="L16" s="208"/>
      <c r="M16" s="208"/>
      <c r="N16" s="208"/>
      <c r="O16" s="296"/>
      <c r="P16" s="208"/>
      <c r="Q16" s="296"/>
      <c r="R16" s="296"/>
      <c r="S16" s="296"/>
      <c r="T16" s="296"/>
      <c r="U16" s="296"/>
      <c r="V16" s="296"/>
      <c r="W16" s="296"/>
      <c r="X16" s="12"/>
      <c r="Y16" s="446"/>
    </row>
    <row r="17" spans="1:25" ht="30.75" customHeight="1">
      <c r="A17" s="285" t="s">
        <v>108</v>
      </c>
      <c r="B17" s="300" t="s">
        <v>180</v>
      </c>
      <c r="C17" s="436" t="s">
        <v>296</v>
      </c>
      <c r="D17" s="211" t="s">
        <v>16</v>
      </c>
      <c r="E17" s="206">
        <v>0</v>
      </c>
      <c r="F17" s="459">
        <v>5943.3</v>
      </c>
      <c r="G17" s="206">
        <v>0</v>
      </c>
      <c r="H17" s="206">
        <v>0</v>
      </c>
      <c r="I17" s="206">
        <v>0</v>
      </c>
      <c r="J17" s="459">
        <v>5943.3</v>
      </c>
      <c r="K17" s="206">
        <v>0</v>
      </c>
      <c r="L17" s="206">
        <v>0</v>
      </c>
      <c r="M17" s="206">
        <v>0</v>
      </c>
      <c r="N17" s="206">
        <v>0</v>
      </c>
      <c r="O17" s="296">
        <v>0</v>
      </c>
      <c r="P17" s="206">
        <v>0</v>
      </c>
      <c r="Q17" s="296"/>
      <c r="R17" s="296"/>
      <c r="S17" s="296"/>
      <c r="T17" s="296"/>
      <c r="U17" s="296">
        <v>0</v>
      </c>
      <c r="V17" s="296">
        <v>0</v>
      </c>
      <c r="W17" s="296">
        <v>0</v>
      </c>
      <c r="X17" s="12"/>
      <c r="Y17" s="446"/>
    </row>
    <row r="18" spans="1:25" ht="15.75" customHeight="1">
      <c r="A18" s="286"/>
      <c r="B18" s="301"/>
      <c r="C18" s="437"/>
      <c r="D18" s="212"/>
      <c r="E18" s="207"/>
      <c r="F18" s="460"/>
      <c r="G18" s="207"/>
      <c r="H18" s="207"/>
      <c r="I18" s="207"/>
      <c r="J18" s="460"/>
      <c r="K18" s="207"/>
      <c r="L18" s="207"/>
      <c r="M18" s="207"/>
      <c r="N18" s="207"/>
      <c r="O18" s="296"/>
      <c r="P18" s="207"/>
      <c r="Q18" s="296"/>
      <c r="R18" s="296"/>
      <c r="S18" s="296"/>
      <c r="T18" s="296"/>
      <c r="U18" s="296"/>
      <c r="V18" s="296"/>
      <c r="W18" s="296"/>
      <c r="X18" s="12"/>
      <c r="Y18" s="446"/>
    </row>
    <row r="19" spans="1:25" ht="87.75" customHeight="1">
      <c r="A19" s="287"/>
      <c r="B19" s="302"/>
      <c r="C19" s="438"/>
      <c r="D19" s="213"/>
      <c r="E19" s="208"/>
      <c r="F19" s="461"/>
      <c r="G19" s="208"/>
      <c r="H19" s="208"/>
      <c r="I19" s="208"/>
      <c r="J19" s="461"/>
      <c r="K19" s="208"/>
      <c r="L19" s="208"/>
      <c r="M19" s="208"/>
      <c r="N19" s="208"/>
      <c r="O19" s="296"/>
      <c r="P19" s="208"/>
      <c r="Q19" s="296"/>
      <c r="R19" s="296"/>
      <c r="S19" s="296"/>
      <c r="T19" s="296"/>
      <c r="U19" s="296"/>
      <c r="V19" s="296"/>
      <c r="W19" s="296"/>
      <c r="X19" s="12"/>
      <c r="Y19" s="446"/>
    </row>
    <row r="20" spans="1:25" ht="37.5" customHeight="1">
      <c r="A20" s="285" t="s">
        <v>109</v>
      </c>
      <c r="B20" s="300" t="s">
        <v>181</v>
      </c>
      <c r="C20" s="436" t="s">
        <v>297</v>
      </c>
      <c r="D20" s="211" t="s">
        <v>16</v>
      </c>
      <c r="E20" s="206">
        <v>0</v>
      </c>
      <c r="F20" s="456">
        <v>3250.5</v>
      </c>
      <c r="G20" s="206">
        <v>0</v>
      </c>
      <c r="H20" s="206">
        <v>0</v>
      </c>
      <c r="I20" s="206">
        <v>0</v>
      </c>
      <c r="J20" s="456">
        <v>3250.5</v>
      </c>
      <c r="K20" s="206">
        <v>0</v>
      </c>
      <c r="L20" s="206">
        <v>0</v>
      </c>
      <c r="M20" s="206">
        <v>0</v>
      </c>
      <c r="N20" s="206">
        <v>0</v>
      </c>
      <c r="O20" s="296">
        <v>0</v>
      </c>
      <c r="P20" s="206">
        <v>0</v>
      </c>
      <c r="Q20" s="296"/>
      <c r="R20" s="296"/>
      <c r="S20" s="296"/>
      <c r="T20" s="296"/>
      <c r="U20" s="296">
        <v>0</v>
      </c>
      <c r="V20" s="296">
        <v>0</v>
      </c>
      <c r="W20" s="296">
        <v>0</v>
      </c>
      <c r="X20" s="12"/>
      <c r="Y20" s="446"/>
    </row>
    <row r="21" spans="1:25" ht="35.25" customHeight="1">
      <c r="A21" s="286"/>
      <c r="B21" s="301"/>
      <c r="C21" s="437"/>
      <c r="D21" s="212"/>
      <c r="E21" s="207"/>
      <c r="F21" s="457"/>
      <c r="G21" s="207"/>
      <c r="H21" s="207"/>
      <c r="I21" s="207"/>
      <c r="J21" s="457"/>
      <c r="K21" s="207"/>
      <c r="L21" s="207"/>
      <c r="M21" s="207"/>
      <c r="N21" s="207"/>
      <c r="O21" s="296"/>
      <c r="P21" s="207"/>
      <c r="Q21" s="296"/>
      <c r="R21" s="296"/>
      <c r="S21" s="296"/>
      <c r="T21" s="296"/>
      <c r="U21" s="296"/>
      <c r="V21" s="296"/>
      <c r="W21" s="296"/>
      <c r="X21" s="12"/>
      <c r="Y21" s="446"/>
    </row>
    <row r="22" spans="1:25" ht="171" customHeight="1">
      <c r="A22" s="287"/>
      <c r="B22" s="302"/>
      <c r="C22" s="438"/>
      <c r="D22" s="213"/>
      <c r="E22" s="208"/>
      <c r="F22" s="458"/>
      <c r="G22" s="208"/>
      <c r="H22" s="208"/>
      <c r="I22" s="208"/>
      <c r="J22" s="458"/>
      <c r="K22" s="208"/>
      <c r="L22" s="208"/>
      <c r="M22" s="208"/>
      <c r="N22" s="208"/>
      <c r="O22" s="296"/>
      <c r="P22" s="208"/>
      <c r="Q22" s="296"/>
      <c r="R22" s="296"/>
      <c r="S22" s="296"/>
      <c r="T22" s="296"/>
      <c r="U22" s="296"/>
      <c r="V22" s="296"/>
      <c r="W22" s="296"/>
      <c r="X22" s="12"/>
      <c r="Y22" s="446"/>
    </row>
    <row r="23" spans="1:25" ht="27.75" customHeight="1">
      <c r="A23" s="285" t="s">
        <v>110</v>
      </c>
      <c r="B23" s="300" t="s">
        <v>182</v>
      </c>
      <c r="C23" s="436" t="s">
        <v>298</v>
      </c>
      <c r="D23" s="211" t="s">
        <v>16</v>
      </c>
      <c r="E23" s="206">
        <v>0</v>
      </c>
      <c r="F23" s="206">
        <v>4324.2</v>
      </c>
      <c r="G23" s="206">
        <v>0</v>
      </c>
      <c r="H23" s="206">
        <v>0</v>
      </c>
      <c r="I23" s="206">
        <v>0</v>
      </c>
      <c r="J23" s="206">
        <v>4324.2</v>
      </c>
      <c r="K23" s="206">
        <v>0</v>
      </c>
      <c r="L23" s="206">
        <v>0</v>
      </c>
      <c r="M23" s="206">
        <v>0</v>
      </c>
      <c r="N23" s="206">
        <v>0</v>
      </c>
      <c r="O23" s="296">
        <v>0</v>
      </c>
      <c r="P23" s="206">
        <v>0</v>
      </c>
      <c r="Q23" s="296"/>
      <c r="R23" s="296"/>
      <c r="S23" s="296"/>
      <c r="T23" s="296"/>
      <c r="U23" s="296">
        <v>0</v>
      </c>
      <c r="V23" s="296">
        <v>0</v>
      </c>
      <c r="W23" s="296">
        <v>0</v>
      </c>
      <c r="X23" s="12"/>
      <c r="Y23" s="446"/>
    </row>
    <row r="24" spans="1:25" ht="29.25" customHeight="1">
      <c r="A24" s="286"/>
      <c r="B24" s="301"/>
      <c r="C24" s="437"/>
      <c r="D24" s="212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96"/>
      <c r="P24" s="207"/>
      <c r="Q24" s="296"/>
      <c r="R24" s="296"/>
      <c r="S24" s="296"/>
      <c r="T24" s="296"/>
      <c r="U24" s="296"/>
      <c r="V24" s="296"/>
      <c r="W24" s="296"/>
      <c r="X24" s="12"/>
      <c r="Y24" s="446"/>
    </row>
    <row r="25" spans="1:25" ht="74.25" customHeight="1">
      <c r="A25" s="287"/>
      <c r="B25" s="302"/>
      <c r="C25" s="438"/>
      <c r="D25" s="213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96"/>
      <c r="P25" s="208"/>
      <c r="Q25" s="296"/>
      <c r="R25" s="296"/>
      <c r="S25" s="296"/>
      <c r="T25" s="296"/>
      <c r="U25" s="296"/>
      <c r="V25" s="296"/>
      <c r="W25" s="296"/>
      <c r="X25" s="12"/>
      <c r="Y25" s="446"/>
    </row>
    <row r="26" spans="1:25" ht="21.75" customHeight="1">
      <c r="A26" s="285" t="s">
        <v>111</v>
      </c>
      <c r="B26" s="211" t="s">
        <v>186</v>
      </c>
      <c r="C26" s="455" t="s">
        <v>299</v>
      </c>
      <c r="D26" s="211" t="s">
        <v>16</v>
      </c>
      <c r="E26" s="285">
        <v>0</v>
      </c>
      <c r="F26" s="452">
        <v>31753.9</v>
      </c>
      <c r="G26" s="285">
        <v>0</v>
      </c>
      <c r="H26" s="285">
        <v>0</v>
      </c>
      <c r="I26" s="452">
        <v>0</v>
      </c>
      <c r="J26" s="452">
        <v>31753.9</v>
      </c>
      <c r="K26" s="452">
        <v>0</v>
      </c>
      <c r="L26" s="452">
        <v>0</v>
      </c>
      <c r="M26" s="452">
        <v>0</v>
      </c>
      <c r="N26" s="206">
        <v>0</v>
      </c>
      <c r="O26" s="285">
        <v>0</v>
      </c>
      <c r="P26" s="206">
        <v>0</v>
      </c>
      <c r="Q26" s="44"/>
      <c r="R26" s="44"/>
      <c r="S26" s="44"/>
      <c r="T26" s="44"/>
      <c r="U26" s="285">
        <v>0</v>
      </c>
      <c r="V26" s="285">
        <v>0</v>
      </c>
      <c r="W26" s="285">
        <v>0</v>
      </c>
      <c r="X26" s="33"/>
      <c r="Y26" s="450"/>
    </row>
    <row r="27" spans="1:25" ht="75" customHeight="1">
      <c r="A27" s="286"/>
      <c r="B27" s="212"/>
      <c r="C27" s="455"/>
      <c r="D27" s="213"/>
      <c r="E27" s="287"/>
      <c r="F27" s="453"/>
      <c r="G27" s="287"/>
      <c r="H27" s="287"/>
      <c r="I27" s="454"/>
      <c r="J27" s="453"/>
      <c r="K27" s="453"/>
      <c r="L27" s="453"/>
      <c r="M27" s="453"/>
      <c r="N27" s="208"/>
      <c r="O27" s="287"/>
      <c r="P27" s="208"/>
      <c r="Q27" s="44"/>
      <c r="R27" s="44"/>
      <c r="S27" s="44"/>
      <c r="T27" s="44"/>
      <c r="U27" s="287"/>
      <c r="V27" s="287"/>
      <c r="W27" s="287"/>
      <c r="X27" s="128"/>
      <c r="Y27" s="451"/>
    </row>
    <row r="28" spans="1:25" ht="196.5" customHeight="1">
      <c r="A28" s="287"/>
      <c r="B28" s="213"/>
      <c r="C28" s="123" t="s">
        <v>300</v>
      </c>
      <c r="D28" s="51" t="s">
        <v>19</v>
      </c>
      <c r="E28" s="12">
        <v>0</v>
      </c>
      <c r="F28" s="36">
        <v>5000</v>
      </c>
      <c r="G28" s="12">
        <v>0</v>
      </c>
      <c r="H28" s="12">
        <v>0</v>
      </c>
      <c r="I28" s="36">
        <v>0</v>
      </c>
      <c r="J28" s="36">
        <v>5000</v>
      </c>
      <c r="K28" s="36">
        <v>0</v>
      </c>
      <c r="L28" s="36">
        <v>0</v>
      </c>
      <c r="M28" s="36">
        <v>0</v>
      </c>
      <c r="N28" s="36">
        <v>0</v>
      </c>
      <c r="O28" s="12">
        <v>0</v>
      </c>
      <c r="P28" s="12">
        <v>0</v>
      </c>
      <c r="Q28" s="44"/>
      <c r="R28" s="44"/>
      <c r="S28" s="44"/>
      <c r="T28" s="44"/>
      <c r="U28" s="12">
        <v>0</v>
      </c>
      <c r="V28" s="12">
        <v>0</v>
      </c>
      <c r="W28" s="12">
        <v>0</v>
      </c>
      <c r="X28" s="12"/>
      <c r="Y28" s="50"/>
    </row>
    <row r="29" spans="1:25" ht="31.5" customHeight="1">
      <c r="A29" s="296" t="s">
        <v>112</v>
      </c>
      <c r="B29" s="211" t="s">
        <v>99</v>
      </c>
      <c r="C29" s="440" t="s">
        <v>301</v>
      </c>
      <c r="D29" s="211" t="s">
        <v>16</v>
      </c>
      <c r="E29" s="285">
        <v>0</v>
      </c>
      <c r="F29" s="206">
        <v>1104.1</v>
      </c>
      <c r="G29" s="285">
        <v>0</v>
      </c>
      <c r="H29" s="285">
        <v>0</v>
      </c>
      <c r="I29" s="206">
        <v>0</v>
      </c>
      <c r="J29" s="206">
        <v>1104.1</v>
      </c>
      <c r="K29" s="206">
        <v>0</v>
      </c>
      <c r="L29" s="206">
        <v>0</v>
      </c>
      <c r="M29" s="206">
        <v>0</v>
      </c>
      <c r="N29" s="206">
        <v>0</v>
      </c>
      <c r="O29" s="206">
        <v>0</v>
      </c>
      <c r="P29" s="206">
        <v>0</v>
      </c>
      <c r="Q29" s="206">
        <v>0</v>
      </c>
      <c r="R29" s="206">
        <v>0</v>
      </c>
      <c r="S29" s="206">
        <v>0</v>
      </c>
      <c r="T29" s="206">
        <v>0</v>
      </c>
      <c r="U29" s="206">
        <v>0</v>
      </c>
      <c r="V29" s="206">
        <v>0</v>
      </c>
      <c r="W29" s="206">
        <v>0</v>
      </c>
      <c r="X29" s="54"/>
      <c r="Y29" s="446"/>
    </row>
    <row r="30" spans="1:25" ht="30" customHeight="1">
      <c r="A30" s="296"/>
      <c r="B30" s="212"/>
      <c r="C30" s="441"/>
      <c r="D30" s="212"/>
      <c r="E30" s="286"/>
      <c r="F30" s="207"/>
      <c r="G30" s="286"/>
      <c r="H30" s="286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55"/>
      <c r="Y30" s="446"/>
    </row>
    <row r="31" spans="1:25" ht="79.5" customHeight="1">
      <c r="A31" s="296"/>
      <c r="B31" s="213"/>
      <c r="C31" s="442"/>
      <c r="D31" s="213"/>
      <c r="E31" s="287"/>
      <c r="F31" s="208"/>
      <c r="G31" s="287"/>
      <c r="H31" s="287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56"/>
      <c r="Y31" s="446"/>
    </row>
    <row r="32" spans="1:25" ht="37.5" customHeight="1">
      <c r="A32" s="296" t="s">
        <v>113</v>
      </c>
      <c r="B32" s="211" t="s">
        <v>187</v>
      </c>
      <c r="C32" s="447"/>
      <c r="D32" s="211" t="s">
        <v>16</v>
      </c>
      <c r="E32" s="285">
        <v>0</v>
      </c>
      <c r="F32" s="206">
        <v>5476.8</v>
      </c>
      <c r="G32" s="285">
        <v>0</v>
      </c>
      <c r="H32" s="285">
        <v>0</v>
      </c>
      <c r="I32" s="206">
        <v>0</v>
      </c>
      <c r="J32" s="443">
        <v>5476.8</v>
      </c>
      <c r="K32" s="206">
        <v>0</v>
      </c>
      <c r="L32" s="206">
        <v>0</v>
      </c>
      <c r="M32" s="206">
        <v>0</v>
      </c>
      <c r="N32" s="206">
        <v>0</v>
      </c>
      <c r="O32" s="206">
        <v>0</v>
      </c>
      <c r="P32" s="206">
        <v>0</v>
      </c>
      <c r="Q32" s="206">
        <v>0</v>
      </c>
      <c r="R32" s="206">
        <v>0</v>
      </c>
      <c r="S32" s="206">
        <v>0</v>
      </c>
      <c r="T32" s="206">
        <v>0</v>
      </c>
      <c r="U32" s="206">
        <v>0</v>
      </c>
      <c r="V32" s="206">
        <v>0</v>
      </c>
      <c r="W32" s="206">
        <v>0</v>
      </c>
      <c r="X32" s="54"/>
      <c r="Y32" s="439"/>
    </row>
    <row r="33" spans="1:25" ht="37.5" customHeight="1">
      <c r="A33" s="296"/>
      <c r="B33" s="212"/>
      <c r="C33" s="448"/>
      <c r="D33" s="212"/>
      <c r="E33" s="286"/>
      <c r="F33" s="207"/>
      <c r="G33" s="286"/>
      <c r="H33" s="286"/>
      <c r="I33" s="207"/>
      <c r="J33" s="444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55"/>
      <c r="Y33" s="439"/>
    </row>
    <row r="34" spans="1:25" ht="37.5" customHeight="1">
      <c r="A34" s="296"/>
      <c r="B34" s="213"/>
      <c r="C34" s="449"/>
      <c r="D34" s="213"/>
      <c r="E34" s="287"/>
      <c r="F34" s="208"/>
      <c r="G34" s="287"/>
      <c r="H34" s="287"/>
      <c r="I34" s="208"/>
      <c r="J34" s="445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56"/>
      <c r="Y34" s="439"/>
    </row>
    <row r="35" spans="1:25" ht="37.5" customHeight="1">
      <c r="A35" s="296" t="s">
        <v>18</v>
      </c>
      <c r="B35" s="211" t="s">
        <v>188</v>
      </c>
      <c r="C35" s="440" t="s">
        <v>302</v>
      </c>
      <c r="D35" s="211" t="s">
        <v>16</v>
      </c>
      <c r="E35" s="285">
        <v>0</v>
      </c>
      <c r="F35" s="206">
        <v>4627.2</v>
      </c>
      <c r="G35" s="285">
        <v>0</v>
      </c>
      <c r="H35" s="285">
        <v>0</v>
      </c>
      <c r="I35" s="206">
        <v>0</v>
      </c>
      <c r="J35" s="206">
        <v>4627.2</v>
      </c>
      <c r="K35" s="206">
        <v>0</v>
      </c>
      <c r="L35" s="206">
        <v>0</v>
      </c>
      <c r="M35" s="206">
        <v>0</v>
      </c>
      <c r="N35" s="206">
        <v>0</v>
      </c>
      <c r="O35" s="206">
        <v>0</v>
      </c>
      <c r="P35" s="206">
        <v>0</v>
      </c>
      <c r="Q35" s="206">
        <v>0</v>
      </c>
      <c r="R35" s="206">
        <v>0</v>
      </c>
      <c r="S35" s="206">
        <v>0</v>
      </c>
      <c r="T35" s="206">
        <v>0</v>
      </c>
      <c r="U35" s="206">
        <v>0</v>
      </c>
      <c r="V35" s="206">
        <v>0</v>
      </c>
      <c r="W35" s="206">
        <v>0</v>
      </c>
      <c r="X35" s="54"/>
      <c r="Y35" s="439"/>
    </row>
    <row r="36" spans="1:25" ht="37.5" customHeight="1">
      <c r="A36" s="296"/>
      <c r="B36" s="212"/>
      <c r="C36" s="441"/>
      <c r="D36" s="212"/>
      <c r="E36" s="286"/>
      <c r="F36" s="207"/>
      <c r="G36" s="286"/>
      <c r="H36" s="286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55"/>
      <c r="Y36" s="439"/>
    </row>
    <row r="37" spans="1:25" ht="6" customHeight="1">
      <c r="A37" s="296"/>
      <c r="B37" s="213"/>
      <c r="C37" s="92"/>
      <c r="D37" s="213"/>
      <c r="E37" s="287"/>
      <c r="F37" s="208"/>
      <c r="G37" s="287"/>
      <c r="H37" s="287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56"/>
      <c r="Y37" s="439"/>
    </row>
    <row r="38" spans="1:25" ht="30" customHeight="1">
      <c r="A38" s="296" t="s">
        <v>148</v>
      </c>
      <c r="B38" s="211" t="s">
        <v>189</v>
      </c>
      <c r="C38" s="440" t="s">
        <v>303</v>
      </c>
      <c r="D38" s="211" t="s">
        <v>16</v>
      </c>
      <c r="E38" s="285">
        <v>0</v>
      </c>
      <c r="F38" s="206">
        <v>849.6</v>
      </c>
      <c r="G38" s="285">
        <v>0</v>
      </c>
      <c r="H38" s="285">
        <v>0</v>
      </c>
      <c r="I38" s="206">
        <v>0</v>
      </c>
      <c r="J38" s="206">
        <v>849.6</v>
      </c>
      <c r="K38" s="206">
        <v>0</v>
      </c>
      <c r="L38" s="206">
        <v>0</v>
      </c>
      <c r="M38" s="206">
        <v>0</v>
      </c>
      <c r="N38" s="206">
        <v>0</v>
      </c>
      <c r="O38" s="206">
        <v>0</v>
      </c>
      <c r="P38" s="206">
        <v>0</v>
      </c>
      <c r="Q38" s="206">
        <v>0</v>
      </c>
      <c r="R38" s="206">
        <v>0</v>
      </c>
      <c r="S38" s="206">
        <v>0</v>
      </c>
      <c r="T38" s="206">
        <v>0</v>
      </c>
      <c r="U38" s="206">
        <v>0</v>
      </c>
      <c r="V38" s="206">
        <v>0</v>
      </c>
      <c r="W38" s="206">
        <v>0</v>
      </c>
      <c r="X38" s="54"/>
      <c r="Y38" s="439"/>
    </row>
    <row r="39" spans="1:25" ht="32.25" customHeight="1">
      <c r="A39" s="296"/>
      <c r="B39" s="212"/>
      <c r="C39" s="441"/>
      <c r="D39" s="212"/>
      <c r="E39" s="286"/>
      <c r="F39" s="207"/>
      <c r="G39" s="286"/>
      <c r="H39" s="286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55"/>
      <c r="Y39" s="439"/>
    </row>
    <row r="40" spans="1:25" ht="84.75" customHeight="1">
      <c r="A40" s="296"/>
      <c r="B40" s="213"/>
      <c r="C40" s="442"/>
      <c r="D40" s="213"/>
      <c r="E40" s="287"/>
      <c r="F40" s="208"/>
      <c r="G40" s="287"/>
      <c r="H40" s="287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56"/>
      <c r="Y40" s="439"/>
    </row>
    <row r="41" spans="1:25" ht="37.5" customHeight="1">
      <c r="A41" s="296" t="s">
        <v>190</v>
      </c>
      <c r="B41" s="211" t="s">
        <v>191</v>
      </c>
      <c r="C41" s="440" t="s">
        <v>304</v>
      </c>
      <c r="D41" s="211" t="s">
        <v>16</v>
      </c>
      <c r="E41" s="206">
        <v>196.1</v>
      </c>
      <c r="F41" s="285">
        <v>0</v>
      </c>
      <c r="G41" s="285">
        <v>0</v>
      </c>
      <c r="H41" s="285">
        <v>0</v>
      </c>
      <c r="I41" s="206">
        <v>196.1</v>
      </c>
      <c r="J41" s="206">
        <v>0</v>
      </c>
      <c r="K41" s="206">
        <v>0</v>
      </c>
      <c r="L41" s="206">
        <v>0</v>
      </c>
      <c r="M41" s="206">
        <v>0</v>
      </c>
      <c r="N41" s="206">
        <v>0</v>
      </c>
      <c r="O41" s="206">
        <v>0</v>
      </c>
      <c r="P41" s="296">
        <v>0</v>
      </c>
      <c r="Q41" s="296"/>
      <c r="R41" s="296"/>
      <c r="S41" s="296"/>
      <c r="T41" s="296"/>
      <c r="U41" s="206">
        <v>0</v>
      </c>
      <c r="V41" s="206">
        <v>0</v>
      </c>
      <c r="W41" s="206">
        <v>0</v>
      </c>
      <c r="X41" s="54"/>
      <c r="Y41" s="439"/>
    </row>
    <row r="42" spans="1:25" ht="37.5" customHeight="1">
      <c r="A42" s="296"/>
      <c r="B42" s="212"/>
      <c r="C42" s="441"/>
      <c r="D42" s="212"/>
      <c r="E42" s="207"/>
      <c r="F42" s="286"/>
      <c r="G42" s="286"/>
      <c r="H42" s="286"/>
      <c r="I42" s="207"/>
      <c r="J42" s="207"/>
      <c r="K42" s="207"/>
      <c r="L42" s="207"/>
      <c r="M42" s="207"/>
      <c r="N42" s="207"/>
      <c r="O42" s="207"/>
      <c r="P42" s="296"/>
      <c r="Q42" s="296"/>
      <c r="R42" s="296"/>
      <c r="S42" s="296"/>
      <c r="T42" s="296"/>
      <c r="U42" s="207"/>
      <c r="V42" s="207"/>
      <c r="W42" s="207"/>
      <c r="X42" s="55"/>
      <c r="Y42" s="439"/>
    </row>
    <row r="43" spans="1:25" ht="126.75" customHeight="1">
      <c r="A43" s="296"/>
      <c r="B43" s="213"/>
      <c r="C43" s="442"/>
      <c r="D43" s="213"/>
      <c r="E43" s="208"/>
      <c r="F43" s="287"/>
      <c r="G43" s="287"/>
      <c r="H43" s="287"/>
      <c r="I43" s="208"/>
      <c r="J43" s="208"/>
      <c r="K43" s="208"/>
      <c r="L43" s="208"/>
      <c r="M43" s="208"/>
      <c r="N43" s="208"/>
      <c r="O43" s="208"/>
      <c r="P43" s="296"/>
      <c r="Q43" s="296"/>
      <c r="R43" s="296"/>
      <c r="S43" s="296"/>
      <c r="T43" s="296"/>
      <c r="U43" s="208"/>
      <c r="V43" s="208"/>
      <c r="W43" s="208"/>
      <c r="X43" s="56"/>
      <c r="Y43" s="439"/>
    </row>
    <row r="44" spans="1:25" ht="33" customHeight="1" hidden="1">
      <c r="A44" s="45"/>
      <c r="B44" s="296" t="s">
        <v>76</v>
      </c>
      <c r="C44" s="93"/>
      <c r="D44" s="296" t="s">
        <v>77</v>
      </c>
      <c r="E44" s="12" t="s">
        <v>100</v>
      </c>
      <c r="F44" s="32" t="e">
        <f>#N/A</f>
        <v>#N/A</v>
      </c>
      <c r="G44" s="32"/>
      <c r="H44" s="35"/>
      <c r="I44" s="36"/>
      <c r="J44" s="36"/>
      <c r="K44" s="36"/>
      <c r="L44" s="36"/>
      <c r="M44" s="36"/>
      <c r="N44" s="36" t="e">
        <f>#N/A</f>
        <v>#N/A</v>
      </c>
      <c r="O44" s="296" t="s">
        <v>78</v>
      </c>
      <c r="P44" s="44"/>
      <c r="Q44" s="44"/>
      <c r="R44" s="44"/>
      <c r="S44" s="44"/>
      <c r="T44" s="44"/>
      <c r="U44" s="44"/>
      <c r="V44" s="44"/>
      <c r="W44" s="44"/>
      <c r="X44" s="44"/>
      <c r="Y44" s="45"/>
    </row>
    <row r="45" spans="1:25" ht="30.75" hidden="1">
      <c r="A45" s="45"/>
      <c r="B45" s="296"/>
      <c r="C45" s="93"/>
      <c r="D45" s="296"/>
      <c r="E45" s="12" t="s">
        <v>67</v>
      </c>
      <c r="F45" s="32" t="e">
        <f>#N/A</f>
        <v>#N/A</v>
      </c>
      <c r="G45" s="32"/>
      <c r="H45" s="35"/>
      <c r="I45" s="12"/>
      <c r="J45" s="12"/>
      <c r="K45" s="12"/>
      <c r="L45" s="12"/>
      <c r="M45" s="12"/>
      <c r="N45" s="36" t="e">
        <f>#N/A</f>
        <v>#N/A</v>
      </c>
      <c r="O45" s="296"/>
      <c r="P45" s="44"/>
      <c r="Q45" s="44"/>
      <c r="R45" s="44"/>
      <c r="S45" s="44"/>
      <c r="T45" s="44"/>
      <c r="U45" s="44"/>
      <c r="V45" s="44"/>
      <c r="W45" s="44"/>
      <c r="X45" s="44"/>
      <c r="Y45" s="45"/>
    </row>
    <row r="46" spans="1:25" ht="30.75" hidden="1">
      <c r="A46" s="45"/>
      <c r="B46" s="296"/>
      <c r="C46" s="93"/>
      <c r="D46" s="296"/>
      <c r="E46" s="12" t="s">
        <v>68</v>
      </c>
      <c r="F46" s="32" t="e">
        <f>#N/A</f>
        <v>#N/A</v>
      </c>
      <c r="G46" s="32"/>
      <c r="H46" s="35"/>
      <c r="I46" s="12"/>
      <c r="J46" s="12"/>
      <c r="K46" s="12"/>
      <c r="L46" s="12"/>
      <c r="M46" s="12"/>
      <c r="N46" s="36" t="e">
        <f>#N/A</f>
        <v>#N/A</v>
      </c>
      <c r="O46" s="296"/>
      <c r="P46" s="44"/>
      <c r="Q46" s="44"/>
      <c r="R46" s="44"/>
      <c r="S46" s="44"/>
      <c r="T46" s="44"/>
      <c r="U46" s="44"/>
      <c r="V46" s="44"/>
      <c r="W46" s="44"/>
      <c r="X46" s="44"/>
      <c r="Y46" s="45"/>
    </row>
    <row r="47" spans="1:25" ht="30.75" hidden="1">
      <c r="A47" s="45"/>
      <c r="B47" s="296"/>
      <c r="C47" s="93"/>
      <c r="D47" s="296"/>
      <c r="E47" s="12" t="s">
        <v>69</v>
      </c>
      <c r="F47" s="32" t="e">
        <f>#N/A</f>
        <v>#N/A</v>
      </c>
      <c r="G47" s="32"/>
      <c r="H47" s="35"/>
      <c r="I47" s="12"/>
      <c r="J47" s="12"/>
      <c r="K47" s="12"/>
      <c r="L47" s="12"/>
      <c r="M47" s="12"/>
      <c r="N47" s="36" t="e">
        <f>#N/A</f>
        <v>#N/A</v>
      </c>
      <c r="O47" s="296"/>
      <c r="P47" s="44"/>
      <c r="Q47" s="44"/>
      <c r="R47" s="44"/>
      <c r="S47" s="44"/>
      <c r="T47" s="44"/>
      <c r="U47" s="44"/>
      <c r="V47" s="44"/>
      <c r="W47" s="44"/>
      <c r="X47" s="44"/>
      <c r="Y47" s="45"/>
    </row>
    <row r="48" spans="1:25" ht="75.75" customHeight="1" hidden="1">
      <c r="A48" s="45"/>
      <c r="B48" s="296"/>
      <c r="C48" s="93"/>
      <c r="D48" s="296"/>
      <c r="E48" s="12" t="s">
        <v>70</v>
      </c>
      <c r="F48" s="32" t="e">
        <f>#N/A</f>
        <v>#N/A</v>
      </c>
      <c r="G48" s="32"/>
      <c r="H48" s="35"/>
      <c r="I48" s="12"/>
      <c r="J48" s="12"/>
      <c r="K48" s="12"/>
      <c r="L48" s="12"/>
      <c r="M48" s="12"/>
      <c r="N48" s="36" t="e">
        <f>#N/A</f>
        <v>#N/A</v>
      </c>
      <c r="O48" s="296"/>
      <c r="P48" s="44"/>
      <c r="Q48" s="44"/>
      <c r="R48" s="44"/>
      <c r="S48" s="44"/>
      <c r="T48" s="44"/>
      <c r="U48" s="44"/>
      <c r="V48" s="44"/>
      <c r="W48" s="44"/>
      <c r="X48" s="44"/>
      <c r="Y48" s="45"/>
    </row>
    <row r="49" spans="1:25" ht="36" customHeight="1" hidden="1">
      <c r="A49" s="45"/>
      <c r="B49" s="296" t="s">
        <v>79</v>
      </c>
      <c r="C49" s="93"/>
      <c r="D49" s="296" t="s">
        <v>101</v>
      </c>
      <c r="E49" s="12" t="s">
        <v>100</v>
      </c>
      <c r="F49" s="32" t="e">
        <f>#N/A</f>
        <v>#N/A</v>
      </c>
      <c r="G49" s="32"/>
      <c r="H49" s="35"/>
      <c r="I49" s="36"/>
      <c r="J49" s="36"/>
      <c r="K49" s="36"/>
      <c r="L49" s="36"/>
      <c r="M49" s="36"/>
      <c r="N49" s="36" t="e">
        <f>#N/A</f>
        <v>#N/A</v>
      </c>
      <c r="O49" s="296" t="s">
        <v>74</v>
      </c>
      <c r="P49" s="44"/>
      <c r="Q49" s="44"/>
      <c r="R49" s="44"/>
      <c r="S49" s="44"/>
      <c r="T49" s="44"/>
      <c r="U49" s="44"/>
      <c r="V49" s="44"/>
      <c r="W49" s="44"/>
      <c r="X49" s="44"/>
      <c r="Y49" s="45"/>
    </row>
    <row r="50" spans="1:25" ht="30.75" hidden="1">
      <c r="A50" s="45"/>
      <c r="B50" s="296"/>
      <c r="C50" s="93"/>
      <c r="D50" s="296"/>
      <c r="E50" s="12" t="s">
        <v>67</v>
      </c>
      <c r="F50" s="32" t="e">
        <f>#N/A</f>
        <v>#N/A</v>
      </c>
      <c r="G50" s="32"/>
      <c r="H50" s="35"/>
      <c r="I50" s="12"/>
      <c r="J50" s="12"/>
      <c r="K50" s="12"/>
      <c r="L50" s="12"/>
      <c r="M50" s="12"/>
      <c r="N50" s="36" t="e">
        <f>#N/A</f>
        <v>#N/A</v>
      </c>
      <c r="O50" s="296"/>
      <c r="P50" s="44"/>
      <c r="Q50" s="44"/>
      <c r="R50" s="44"/>
      <c r="S50" s="44"/>
      <c r="T50" s="44"/>
      <c r="U50" s="44"/>
      <c r="V50" s="44"/>
      <c r="W50" s="44"/>
      <c r="X50" s="44"/>
      <c r="Y50" s="45"/>
    </row>
    <row r="51" spans="1:25" ht="30.75" hidden="1">
      <c r="A51" s="45"/>
      <c r="B51" s="296"/>
      <c r="C51" s="93"/>
      <c r="D51" s="296"/>
      <c r="E51" s="12" t="s">
        <v>68</v>
      </c>
      <c r="F51" s="32" t="e">
        <f>#N/A</f>
        <v>#N/A</v>
      </c>
      <c r="G51" s="32"/>
      <c r="H51" s="35"/>
      <c r="I51" s="12"/>
      <c r="J51" s="12"/>
      <c r="K51" s="12"/>
      <c r="L51" s="12"/>
      <c r="M51" s="12"/>
      <c r="N51" s="36" t="e">
        <f>#N/A</f>
        <v>#N/A</v>
      </c>
      <c r="O51" s="296"/>
      <c r="P51" s="44"/>
      <c r="Q51" s="44"/>
      <c r="R51" s="44"/>
      <c r="S51" s="44"/>
      <c r="T51" s="44"/>
      <c r="U51" s="44"/>
      <c r="V51" s="44"/>
      <c r="W51" s="44"/>
      <c r="X51" s="44"/>
      <c r="Y51" s="45"/>
    </row>
    <row r="52" spans="1:25" ht="30.75" hidden="1">
      <c r="A52" s="45"/>
      <c r="B52" s="296"/>
      <c r="C52" s="93"/>
      <c r="D52" s="296"/>
      <c r="E52" s="12" t="s">
        <v>69</v>
      </c>
      <c r="F52" s="32" t="e">
        <f>#N/A</f>
        <v>#N/A</v>
      </c>
      <c r="G52" s="32"/>
      <c r="H52" s="35"/>
      <c r="I52" s="12"/>
      <c r="J52" s="12"/>
      <c r="K52" s="12"/>
      <c r="L52" s="12"/>
      <c r="M52" s="12"/>
      <c r="N52" s="36" t="e">
        <f>#N/A</f>
        <v>#N/A</v>
      </c>
      <c r="O52" s="296"/>
      <c r="P52" s="44"/>
      <c r="Q52" s="44"/>
      <c r="R52" s="44"/>
      <c r="S52" s="44"/>
      <c r="T52" s="44"/>
      <c r="U52" s="44"/>
      <c r="V52" s="44"/>
      <c r="W52" s="44"/>
      <c r="X52" s="44"/>
      <c r="Y52" s="45"/>
    </row>
    <row r="53" spans="1:25" ht="101.25" customHeight="1" hidden="1">
      <c r="A53" s="45"/>
      <c r="B53" s="296"/>
      <c r="C53" s="93"/>
      <c r="D53" s="296"/>
      <c r="E53" s="12" t="s">
        <v>70</v>
      </c>
      <c r="F53" s="32" t="e">
        <f>#N/A</f>
        <v>#N/A</v>
      </c>
      <c r="G53" s="32"/>
      <c r="H53" s="35"/>
      <c r="I53" s="12"/>
      <c r="J53" s="12"/>
      <c r="K53" s="12"/>
      <c r="L53" s="12"/>
      <c r="M53" s="12"/>
      <c r="N53" s="36" t="e">
        <f>#N/A</f>
        <v>#N/A</v>
      </c>
      <c r="O53" s="296"/>
      <c r="P53" s="44"/>
      <c r="Q53" s="44"/>
      <c r="R53" s="44"/>
      <c r="S53" s="44"/>
      <c r="T53" s="44"/>
      <c r="U53" s="44"/>
      <c r="V53" s="44"/>
      <c r="W53" s="44"/>
      <c r="X53" s="44"/>
      <c r="Y53" s="45"/>
    </row>
    <row r="54" spans="1:25" ht="38.25" customHeight="1" hidden="1">
      <c r="A54" s="45"/>
      <c r="B54" s="296" t="s">
        <v>80</v>
      </c>
      <c r="C54" s="93"/>
      <c r="D54" s="296" t="s">
        <v>81</v>
      </c>
      <c r="E54" s="12" t="s">
        <v>100</v>
      </c>
      <c r="F54" s="32" t="e">
        <f>#N/A</f>
        <v>#N/A</v>
      </c>
      <c r="G54" s="32"/>
      <c r="H54" s="35"/>
      <c r="I54" s="36"/>
      <c r="J54" s="36"/>
      <c r="K54" s="36"/>
      <c r="L54" s="36"/>
      <c r="M54" s="36"/>
      <c r="N54" s="36" t="e">
        <f>#N/A</f>
        <v>#N/A</v>
      </c>
      <c r="O54" s="296" t="s">
        <v>74</v>
      </c>
      <c r="P54" s="44"/>
      <c r="Q54" s="44"/>
      <c r="R54" s="44"/>
      <c r="S54" s="44"/>
      <c r="T54" s="44"/>
      <c r="U54" s="44"/>
      <c r="V54" s="44"/>
      <c r="W54" s="44"/>
      <c r="X54" s="44"/>
      <c r="Y54" s="45"/>
    </row>
    <row r="55" spans="1:25" ht="30.75" hidden="1">
      <c r="A55" s="45"/>
      <c r="B55" s="296"/>
      <c r="C55" s="93"/>
      <c r="D55" s="296"/>
      <c r="E55" s="12" t="s">
        <v>67</v>
      </c>
      <c r="F55" s="32" t="e">
        <f>#N/A</f>
        <v>#N/A</v>
      </c>
      <c r="G55" s="32"/>
      <c r="H55" s="35"/>
      <c r="I55" s="12"/>
      <c r="J55" s="12"/>
      <c r="K55" s="12"/>
      <c r="L55" s="12"/>
      <c r="M55" s="12"/>
      <c r="N55" s="36" t="e">
        <f>#N/A</f>
        <v>#N/A</v>
      </c>
      <c r="O55" s="296"/>
      <c r="P55" s="44"/>
      <c r="Q55" s="44"/>
      <c r="R55" s="44"/>
      <c r="S55" s="44"/>
      <c r="T55" s="44"/>
      <c r="U55" s="44"/>
      <c r="V55" s="44"/>
      <c r="W55" s="44"/>
      <c r="X55" s="44"/>
      <c r="Y55" s="45"/>
    </row>
    <row r="56" spans="1:25" ht="30.75" hidden="1">
      <c r="A56" s="45"/>
      <c r="B56" s="296"/>
      <c r="C56" s="93"/>
      <c r="D56" s="296"/>
      <c r="E56" s="12" t="s">
        <v>68</v>
      </c>
      <c r="F56" s="32" t="e">
        <f>#N/A</f>
        <v>#N/A</v>
      </c>
      <c r="G56" s="32"/>
      <c r="H56" s="35"/>
      <c r="I56" s="12"/>
      <c r="J56" s="12"/>
      <c r="K56" s="12"/>
      <c r="L56" s="12"/>
      <c r="M56" s="12"/>
      <c r="N56" s="36" t="e">
        <f>#N/A</f>
        <v>#N/A</v>
      </c>
      <c r="O56" s="296"/>
      <c r="P56" s="44"/>
      <c r="Q56" s="44"/>
      <c r="R56" s="44"/>
      <c r="S56" s="44"/>
      <c r="T56" s="44"/>
      <c r="U56" s="44"/>
      <c r="V56" s="44"/>
      <c r="W56" s="44"/>
      <c r="X56" s="44"/>
      <c r="Y56" s="45"/>
    </row>
    <row r="57" spans="1:25" ht="30.75" hidden="1">
      <c r="A57" s="45"/>
      <c r="B57" s="296"/>
      <c r="C57" s="93"/>
      <c r="D57" s="296"/>
      <c r="E57" s="12" t="s">
        <v>69</v>
      </c>
      <c r="F57" s="32" t="e">
        <f>#N/A</f>
        <v>#N/A</v>
      </c>
      <c r="G57" s="32"/>
      <c r="H57" s="35"/>
      <c r="I57" s="12"/>
      <c r="J57" s="12"/>
      <c r="K57" s="12"/>
      <c r="L57" s="12"/>
      <c r="M57" s="12"/>
      <c r="N57" s="36" t="e">
        <f>#N/A</f>
        <v>#N/A</v>
      </c>
      <c r="O57" s="296"/>
      <c r="P57" s="44"/>
      <c r="Q57" s="44"/>
      <c r="R57" s="44"/>
      <c r="S57" s="44"/>
      <c r="T57" s="44"/>
      <c r="U57" s="44"/>
      <c r="V57" s="44"/>
      <c r="W57" s="44"/>
      <c r="X57" s="44"/>
      <c r="Y57" s="45"/>
    </row>
    <row r="58" spans="1:25" ht="55.5" customHeight="1" hidden="1">
      <c r="A58" s="45"/>
      <c r="B58" s="296"/>
      <c r="C58" s="93"/>
      <c r="D58" s="296"/>
      <c r="E58" s="12" t="s">
        <v>70</v>
      </c>
      <c r="F58" s="32" t="e">
        <f>#N/A</f>
        <v>#N/A</v>
      </c>
      <c r="G58" s="32"/>
      <c r="H58" s="35"/>
      <c r="I58" s="12"/>
      <c r="J58" s="12"/>
      <c r="K58" s="12"/>
      <c r="L58" s="12"/>
      <c r="M58" s="12"/>
      <c r="N58" s="36" t="e">
        <f>#N/A</f>
        <v>#N/A</v>
      </c>
      <c r="O58" s="296"/>
      <c r="P58" s="44"/>
      <c r="Q58" s="44"/>
      <c r="R58" s="44"/>
      <c r="S58" s="44"/>
      <c r="T58" s="44"/>
      <c r="U58" s="44"/>
      <c r="V58" s="44"/>
      <c r="W58" s="44"/>
      <c r="X58" s="44"/>
      <c r="Y58" s="45"/>
    </row>
    <row r="59" spans="1:25" s="13" customFormat="1" ht="27" customHeight="1">
      <c r="A59" s="61"/>
      <c r="B59" s="75" t="s">
        <v>56</v>
      </c>
      <c r="C59" s="94"/>
      <c r="D59" s="77"/>
      <c r="E59" s="152">
        <f>E9+E10+E11+E14+E17+E20+E23+E26+E28+E29+E32+E41</f>
        <v>196.1</v>
      </c>
      <c r="F59" s="152">
        <f aca="true" t="shared" si="0" ref="F59:W59">F9+F10+F11+F14+F17+F20+F23+F26+F28+F29+F32+F41</f>
        <v>375710.99999999994</v>
      </c>
      <c r="G59" s="75">
        <f t="shared" si="0"/>
        <v>0</v>
      </c>
      <c r="H59" s="75">
        <f t="shared" si="0"/>
        <v>0</v>
      </c>
      <c r="I59" s="75">
        <f t="shared" si="0"/>
        <v>196.1</v>
      </c>
      <c r="J59" s="75">
        <f t="shared" si="0"/>
        <v>375710.99999999994</v>
      </c>
      <c r="K59" s="75">
        <f t="shared" si="0"/>
        <v>0</v>
      </c>
      <c r="L59" s="75">
        <f t="shared" si="0"/>
        <v>0</v>
      </c>
      <c r="M59" s="75">
        <f t="shared" si="0"/>
        <v>74538.29999999999</v>
      </c>
      <c r="N59" s="75">
        <f t="shared" si="0"/>
        <v>0</v>
      </c>
      <c r="O59" s="75">
        <f t="shared" si="0"/>
        <v>0</v>
      </c>
      <c r="P59" s="75">
        <f t="shared" si="0"/>
        <v>0</v>
      </c>
      <c r="Q59" s="75">
        <f t="shared" si="0"/>
        <v>0</v>
      </c>
      <c r="R59" s="75">
        <f t="shared" si="0"/>
        <v>0</v>
      </c>
      <c r="S59" s="75">
        <f t="shared" si="0"/>
        <v>0</v>
      </c>
      <c r="T59" s="75">
        <f t="shared" si="0"/>
        <v>0</v>
      </c>
      <c r="U59" s="75">
        <f t="shared" si="0"/>
        <v>0</v>
      </c>
      <c r="V59" s="75">
        <f t="shared" si="0"/>
        <v>74538.29999999999</v>
      </c>
      <c r="W59" s="75">
        <f t="shared" si="0"/>
        <v>0</v>
      </c>
      <c r="X59" s="75"/>
      <c r="Y59" s="62"/>
    </row>
    <row r="60" spans="1:25" ht="26.25" customHeight="1">
      <c r="A60" s="61"/>
      <c r="B60" s="306" t="s">
        <v>82</v>
      </c>
      <c r="C60" s="306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63"/>
      <c r="Q60" s="63"/>
      <c r="R60" s="63"/>
      <c r="S60" s="63"/>
      <c r="T60" s="63"/>
      <c r="U60" s="63"/>
      <c r="V60" s="63"/>
      <c r="W60" s="63"/>
      <c r="X60" s="63"/>
      <c r="Y60" s="61"/>
    </row>
    <row r="61" spans="1:25" s="2" customFormat="1" ht="32.25" customHeight="1">
      <c r="A61" s="318" t="s">
        <v>104</v>
      </c>
      <c r="B61" s="318" t="s">
        <v>305</v>
      </c>
      <c r="C61" s="87"/>
      <c r="D61" s="331"/>
      <c r="E61" s="285">
        <f>E65</f>
        <v>0</v>
      </c>
      <c r="F61" s="206">
        <f>F65</f>
        <v>6512.3</v>
      </c>
      <c r="G61" s="206">
        <f>G65</f>
        <v>0</v>
      </c>
      <c r="H61" s="206">
        <f>H65</f>
        <v>896940</v>
      </c>
      <c r="I61" s="319">
        <v>0</v>
      </c>
      <c r="J61" s="206">
        <f>J65</f>
        <v>6512.3</v>
      </c>
      <c r="K61" s="206">
        <v>0</v>
      </c>
      <c r="L61" s="206">
        <v>0</v>
      </c>
      <c r="M61" s="285">
        <v>0</v>
      </c>
      <c r="N61" s="285">
        <v>0</v>
      </c>
      <c r="O61" s="296">
        <v>0</v>
      </c>
      <c r="P61" s="319">
        <v>0</v>
      </c>
      <c r="Q61" s="319"/>
      <c r="R61" s="319"/>
      <c r="S61" s="319"/>
      <c r="T61" s="319"/>
      <c r="U61" s="285">
        <v>0</v>
      </c>
      <c r="V61" s="319">
        <v>0</v>
      </c>
      <c r="W61" s="319">
        <v>0</v>
      </c>
      <c r="X61" s="129"/>
      <c r="Y61" s="433"/>
    </row>
    <row r="62" spans="1:25" s="2" customFormat="1" ht="30" customHeight="1">
      <c r="A62" s="318"/>
      <c r="B62" s="318"/>
      <c r="C62" s="89"/>
      <c r="D62" s="333"/>
      <c r="E62" s="286"/>
      <c r="F62" s="207"/>
      <c r="G62" s="207"/>
      <c r="H62" s="207"/>
      <c r="I62" s="320"/>
      <c r="J62" s="207"/>
      <c r="K62" s="207"/>
      <c r="L62" s="207"/>
      <c r="M62" s="286"/>
      <c r="N62" s="286"/>
      <c r="O62" s="296"/>
      <c r="P62" s="321"/>
      <c r="Q62" s="321"/>
      <c r="R62" s="321"/>
      <c r="S62" s="321"/>
      <c r="T62" s="321"/>
      <c r="U62" s="287"/>
      <c r="V62" s="321"/>
      <c r="W62" s="321"/>
      <c r="X62" s="130"/>
      <c r="Y62" s="435"/>
    </row>
    <row r="63" spans="1:25" s="2" customFormat="1" ht="18.75" customHeight="1" hidden="1">
      <c r="A63" s="318"/>
      <c r="B63" s="318"/>
      <c r="C63" s="86"/>
      <c r="D63" s="59"/>
      <c r="E63" s="286"/>
      <c r="F63" s="207"/>
      <c r="G63" s="207"/>
      <c r="H63" s="207"/>
      <c r="I63" s="66"/>
      <c r="J63" s="207"/>
      <c r="K63" s="207"/>
      <c r="L63" s="207"/>
      <c r="M63" s="287"/>
      <c r="N63" s="287"/>
      <c r="O63" s="296"/>
      <c r="P63" s="63"/>
      <c r="Q63" s="63"/>
      <c r="R63" s="63"/>
      <c r="S63" s="63"/>
      <c r="T63" s="63"/>
      <c r="U63" s="12"/>
      <c r="V63" s="63"/>
      <c r="W63" s="63"/>
      <c r="X63" s="63"/>
      <c r="Y63" s="65"/>
    </row>
    <row r="64" spans="1:25" s="2" customFormat="1" ht="18.75" customHeight="1" hidden="1">
      <c r="A64" s="318"/>
      <c r="B64" s="318"/>
      <c r="C64" s="86"/>
      <c r="D64" s="59"/>
      <c r="E64" s="287"/>
      <c r="F64" s="208"/>
      <c r="G64" s="208"/>
      <c r="H64" s="208"/>
      <c r="I64" s="66"/>
      <c r="J64" s="208"/>
      <c r="K64" s="208"/>
      <c r="L64" s="208"/>
      <c r="M64" s="36" t="e">
        <f>#N/A</f>
        <v>#N/A</v>
      </c>
      <c r="N64" s="36" t="e">
        <f>#N/A</f>
        <v>#N/A</v>
      </c>
      <c r="O64" s="296"/>
      <c r="P64" s="63"/>
      <c r="Q64" s="63"/>
      <c r="R64" s="63"/>
      <c r="S64" s="63"/>
      <c r="T64" s="63"/>
      <c r="U64" s="12"/>
      <c r="V64" s="63"/>
      <c r="W64" s="63"/>
      <c r="X64" s="63"/>
      <c r="Y64" s="65"/>
    </row>
    <row r="65" spans="1:25" s="2" customFormat="1" ht="36" customHeight="1">
      <c r="A65" s="318" t="s">
        <v>66</v>
      </c>
      <c r="B65" s="300" t="s">
        <v>20</v>
      </c>
      <c r="C65" s="436" t="s">
        <v>306</v>
      </c>
      <c r="D65" s="300" t="s">
        <v>84</v>
      </c>
      <c r="E65" s="285">
        <v>0</v>
      </c>
      <c r="F65" s="206">
        <v>6512.3</v>
      </c>
      <c r="G65" s="285">
        <v>0</v>
      </c>
      <c r="H65" s="285">
        <v>896940</v>
      </c>
      <c r="I65" s="206">
        <v>0</v>
      </c>
      <c r="J65" s="206">
        <v>6512.3</v>
      </c>
      <c r="K65" s="206">
        <v>0</v>
      </c>
      <c r="L65" s="206">
        <v>0</v>
      </c>
      <c r="M65" s="206">
        <v>0</v>
      </c>
      <c r="N65" s="206">
        <v>0</v>
      </c>
      <c r="O65" s="206">
        <v>0</v>
      </c>
      <c r="P65" s="206">
        <v>0</v>
      </c>
      <c r="Q65" s="206">
        <v>0</v>
      </c>
      <c r="R65" s="206">
        <v>0</v>
      </c>
      <c r="S65" s="206">
        <v>0</v>
      </c>
      <c r="T65" s="206">
        <v>0</v>
      </c>
      <c r="U65" s="206">
        <v>0</v>
      </c>
      <c r="V65" s="206">
        <v>0</v>
      </c>
      <c r="W65" s="206">
        <v>0</v>
      </c>
      <c r="X65" s="54"/>
      <c r="Y65" s="433"/>
    </row>
    <row r="66" spans="1:25" s="2" customFormat="1" ht="30" customHeight="1">
      <c r="A66" s="318"/>
      <c r="B66" s="301"/>
      <c r="C66" s="437"/>
      <c r="D66" s="301"/>
      <c r="E66" s="286"/>
      <c r="F66" s="207"/>
      <c r="G66" s="286"/>
      <c r="H66" s="286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55"/>
      <c r="Y66" s="434"/>
    </row>
    <row r="67" spans="1:25" s="2" customFormat="1" ht="18.75" customHeight="1">
      <c r="A67" s="318"/>
      <c r="B67" s="301"/>
      <c r="C67" s="437"/>
      <c r="D67" s="301"/>
      <c r="E67" s="286"/>
      <c r="F67" s="207"/>
      <c r="G67" s="286"/>
      <c r="H67" s="286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55"/>
      <c r="Y67" s="434"/>
    </row>
    <row r="68" spans="1:25" s="2" customFormat="1" ht="156" customHeight="1">
      <c r="A68" s="318"/>
      <c r="B68" s="302"/>
      <c r="C68" s="438"/>
      <c r="D68" s="302"/>
      <c r="E68" s="287"/>
      <c r="F68" s="208"/>
      <c r="G68" s="287"/>
      <c r="H68" s="287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56"/>
      <c r="Y68" s="435"/>
    </row>
    <row r="69" spans="1:25" s="6" customFormat="1" ht="33" customHeight="1">
      <c r="A69" s="302" t="s">
        <v>105</v>
      </c>
      <c r="B69" s="300" t="s">
        <v>250</v>
      </c>
      <c r="C69" s="303"/>
      <c r="D69" s="331"/>
      <c r="E69" s="285">
        <f>E73</f>
        <v>421850.7</v>
      </c>
      <c r="F69" s="285">
        <f>F73</f>
        <v>306734.3</v>
      </c>
      <c r="G69" s="285">
        <f aca="true" t="shared" si="1" ref="G69:M69">G73</f>
        <v>0</v>
      </c>
      <c r="H69" s="285">
        <f t="shared" si="1"/>
        <v>0</v>
      </c>
      <c r="I69" s="285">
        <f t="shared" si="1"/>
        <v>421850.7</v>
      </c>
      <c r="J69" s="285">
        <f t="shared" si="1"/>
        <v>306734.3</v>
      </c>
      <c r="K69" s="285">
        <f t="shared" si="1"/>
        <v>0</v>
      </c>
      <c r="L69" s="285">
        <f t="shared" si="1"/>
        <v>0</v>
      </c>
      <c r="M69" s="285">
        <f t="shared" si="1"/>
        <v>0</v>
      </c>
      <c r="N69" s="206">
        <v>0</v>
      </c>
      <c r="O69" s="206">
        <v>0</v>
      </c>
      <c r="P69" s="206">
        <v>0</v>
      </c>
      <c r="Q69" s="206">
        <v>0</v>
      </c>
      <c r="R69" s="206">
        <v>0</v>
      </c>
      <c r="S69" s="206">
        <v>0</v>
      </c>
      <c r="T69" s="206">
        <v>0</v>
      </c>
      <c r="U69" s="206">
        <v>0</v>
      </c>
      <c r="V69" s="206">
        <v>0</v>
      </c>
      <c r="W69" s="206">
        <v>0</v>
      </c>
      <c r="X69" s="54"/>
      <c r="Y69" s="433"/>
    </row>
    <row r="70" spans="1:25" s="6" customFormat="1" ht="18.75" customHeight="1">
      <c r="A70" s="318"/>
      <c r="B70" s="301"/>
      <c r="C70" s="304"/>
      <c r="D70" s="332"/>
      <c r="E70" s="286"/>
      <c r="F70" s="286"/>
      <c r="G70" s="286"/>
      <c r="H70" s="286"/>
      <c r="I70" s="286"/>
      <c r="J70" s="286"/>
      <c r="K70" s="286"/>
      <c r="L70" s="286"/>
      <c r="M70" s="286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55"/>
      <c r="Y70" s="434"/>
    </row>
    <row r="71" spans="1:25" s="6" customFormat="1" ht="18.75" customHeight="1">
      <c r="A71" s="318"/>
      <c r="B71" s="301"/>
      <c r="C71" s="304"/>
      <c r="D71" s="332"/>
      <c r="E71" s="286"/>
      <c r="F71" s="286"/>
      <c r="G71" s="286"/>
      <c r="H71" s="286"/>
      <c r="I71" s="286"/>
      <c r="J71" s="286"/>
      <c r="K71" s="286"/>
      <c r="L71" s="286"/>
      <c r="M71" s="286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55"/>
      <c r="Y71" s="434"/>
    </row>
    <row r="72" spans="1:25" s="6" customFormat="1" ht="27" customHeight="1">
      <c r="A72" s="318"/>
      <c r="B72" s="302"/>
      <c r="C72" s="305"/>
      <c r="D72" s="333"/>
      <c r="E72" s="287"/>
      <c r="F72" s="287"/>
      <c r="G72" s="287"/>
      <c r="H72" s="287"/>
      <c r="I72" s="287"/>
      <c r="J72" s="287"/>
      <c r="K72" s="287"/>
      <c r="L72" s="287"/>
      <c r="M72" s="287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56"/>
      <c r="Y72" s="435"/>
    </row>
    <row r="73" spans="1:25" s="6" customFormat="1" ht="192" customHeight="1">
      <c r="A73" s="318" t="s">
        <v>83</v>
      </c>
      <c r="B73" s="300" t="s">
        <v>192</v>
      </c>
      <c r="C73" s="87" t="s">
        <v>307</v>
      </c>
      <c r="D73" s="318" t="s">
        <v>85</v>
      </c>
      <c r="E73" s="206">
        <v>421850.7</v>
      </c>
      <c r="F73" s="206">
        <v>306734.3</v>
      </c>
      <c r="G73" s="285">
        <v>0</v>
      </c>
      <c r="H73" s="285">
        <v>0</v>
      </c>
      <c r="I73" s="206">
        <v>421850.7</v>
      </c>
      <c r="J73" s="206">
        <v>306734.3</v>
      </c>
      <c r="K73" s="234">
        <v>0</v>
      </c>
      <c r="L73" s="234">
        <v>0</v>
      </c>
      <c r="M73" s="234">
        <v>0</v>
      </c>
      <c r="N73" s="234">
        <v>0</v>
      </c>
      <c r="O73" s="234">
        <v>0</v>
      </c>
      <c r="P73" s="234">
        <v>0</v>
      </c>
      <c r="Q73" s="234">
        <v>0</v>
      </c>
      <c r="R73" s="234">
        <v>0</v>
      </c>
      <c r="S73" s="234">
        <v>0</v>
      </c>
      <c r="T73" s="234">
        <v>0</v>
      </c>
      <c r="U73" s="234">
        <v>0</v>
      </c>
      <c r="V73" s="234">
        <v>0</v>
      </c>
      <c r="W73" s="234">
        <v>0</v>
      </c>
      <c r="X73" s="124"/>
      <c r="Y73" s="430"/>
    </row>
    <row r="74" spans="1:25" s="6" customFormat="1" ht="160.5" customHeight="1" hidden="1">
      <c r="A74" s="318"/>
      <c r="B74" s="301"/>
      <c r="C74" s="88"/>
      <c r="D74" s="318"/>
      <c r="E74" s="207"/>
      <c r="F74" s="207"/>
      <c r="G74" s="286"/>
      <c r="H74" s="286"/>
      <c r="I74" s="207"/>
      <c r="J74" s="207"/>
      <c r="K74" s="235"/>
      <c r="L74" s="235"/>
      <c r="M74" s="235"/>
      <c r="N74" s="235"/>
      <c r="O74" s="235"/>
      <c r="P74" s="235"/>
      <c r="Q74" s="235"/>
      <c r="R74" s="235"/>
      <c r="S74" s="235"/>
      <c r="T74" s="235"/>
      <c r="U74" s="235"/>
      <c r="V74" s="235"/>
      <c r="W74" s="235"/>
      <c r="X74" s="125"/>
      <c r="Y74" s="431"/>
    </row>
    <row r="75" spans="1:25" s="6" customFormat="1" ht="92.25" customHeight="1" hidden="1">
      <c r="A75" s="318"/>
      <c r="B75" s="301"/>
      <c r="C75" s="88"/>
      <c r="D75" s="318"/>
      <c r="E75" s="207"/>
      <c r="F75" s="207"/>
      <c r="G75" s="286"/>
      <c r="H75" s="286"/>
      <c r="I75" s="207"/>
      <c r="J75" s="207"/>
      <c r="K75" s="235"/>
      <c r="L75" s="235"/>
      <c r="M75" s="235"/>
      <c r="N75" s="235"/>
      <c r="O75" s="235"/>
      <c r="P75" s="235"/>
      <c r="Q75" s="235"/>
      <c r="R75" s="235"/>
      <c r="S75" s="235"/>
      <c r="T75" s="235"/>
      <c r="U75" s="235"/>
      <c r="V75" s="235"/>
      <c r="W75" s="235"/>
      <c r="X75" s="125"/>
      <c r="Y75" s="431"/>
    </row>
    <row r="76" spans="1:25" s="6" customFormat="1" ht="83.25" customHeight="1" hidden="1">
      <c r="A76" s="318"/>
      <c r="B76" s="302"/>
      <c r="C76" s="89"/>
      <c r="D76" s="318"/>
      <c r="E76" s="208"/>
      <c r="F76" s="208"/>
      <c r="G76" s="287"/>
      <c r="H76" s="287"/>
      <c r="I76" s="208"/>
      <c r="J76" s="208"/>
      <c r="K76" s="236"/>
      <c r="L76" s="236"/>
      <c r="M76" s="236"/>
      <c r="N76" s="236"/>
      <c r="O76" s="236"/>
      <c r="P76" s="236"/>
      <c r="Q76" s="236"/>
      <c r="R76" s="236"/>
      <c r="S76" s="236"/>
      <c r="T76" s="236"/>
      <c r="U76" s="236"/>
      <c r="V76" s="236"/>
      <c r="W76" s="236"/>
      <c r="X76" s="126"/>
      <c r="Y76" s="432"/>
    </row>
    <row r="77" spans="1:25" s="6" customFormat="1" ht="31.5" customHeight="1">
      <c r="A77" s="318" t="s">
        <v>106</v>
      </c>
      <c r="B77" s="318" t="s">
        <v>21</v>
      </c>
      <c r="C77" s="303" t="s">
        <v>308</v>
      </c>
      <c r="D77" s="318" t="s">
        <v>71</v>
      </c>
      <c r="E77" s="285">
        <v>0</v>
      </c>
      <c r="F77" s="206">
        <v>143517.8</v>
      </c>
      <c r="G77" s="285">
        <v>0</v>
      </c>
      <c r="H77" s="285">
        <v>0</v>
      </c>
      <c r="I77" s="206">
        <v>0</v>
      </c>
      <c r="J77" s="206">
        <v>143517.8</v>
      </c>
      <c r="K77" s="234">
        <v>0</v>
      </c>
      <c r="L77" s="234">
        <v>0</v>
      </c>
      <c r="M77" s="234">
        <v>0</v>
      </c>
      <c r="N77" s="234">
        <v>0</v>
      </c>
      <c r="O77" s="234">
        <v>0</v>
      </c>
      <c r="P77" s="234">
        <v>0</v>
      </c>
      <c r="Q77" s="234">
        <v>0</v>
      </c>
      <c r="R77" s="234">
        <v>0</v>
      </c>
      <c r="S77" s="234">
        <v>0</v>
      </c>
      <c r="T77" s="234">
        <v>0</v>
      </c>
      <c r="U77" s="234">
        <v>0</v>
      </c>
      <c r="V77" s="234">
        <v>0</v>
      </c>
      <c r="W77" s="234">
        <v>0</v>
      </c>
      <c r="X77" s="124"/>
      <c r="Y77" s="430"/>
    </row>
    <row r="78" spans="1:25" s="6" customFormat="1" ht="16.5" customHeight="1">
      <c r="A78" s="318"/>
      <c r="B78" s="318"/>
      <c r="C78" s="304"/>
      <c r="D78" s="318"/>
      <c r="E78" s="286"/>
      <c r="F78" s="207"/>
      <c r="G78" s="286"/>
      <c r="H78" s="286"/>
      <c r="I78" s="207"/>
      <c r="J78" s="207"/>
      <c r="K78" s="235"/>
      <c r="L78" s="235"/>
      <c r="M78" s="235"/>
      <c r="N78" s="235"/>
      <c r="O78" s="235"/>
      <c r="P78" s="235"/>
      <c r="Q78" s="235"/>
      <c r="R78" s="235"/>
      <c r="S78" s="235"/>
      <c r="T78" s="235"/>
      <c r="U78" s="235"/>
      <c r="V78" s="235"/>
      <c r="W78" s="235"/>
      <c r="X78" s="125"/>
      <c r="Y78" s="431"/>
    </row>
    <row r="79" spans="1:25" s="6" customFormat="1" ht="18.75" customHeight="1" hidden="1">
      <c r="A79" s="318"/>
      <c r="B79" s="318"/>
      <c r="C79" s="304"/>
      <c r="D79" s="318"/>
      <c r="E79" s="286"/>
      <c r="F79" s="207"/>
      <c r="G79" s="286"/>
      <c r="H79" s="286"/>
      <c r="I79" s="207"/>
      <c r="J79" s="207"/>
      <c r="K79" s="235"/>
      <c r="L79" s="235"/>
      <c r="M79" s="235"/>
      <c r="N79" s="235"/>
      <c r="O79" s="235"/>
      <c r="P79" s="235"/>
      <c r="Q79" s="235"/>
      <c r="R79" s="235"/>
      <c r="S79" s="235"/>
      <c r="T79" s="235"/>
      <c r="U79" s="235"/>
      <c r="V79" s="235"/>
      <c r="W79" s="235"/>
      <c r="X79" s="125"/>
      <c r="Y79" s="431"/>
    </row>
    <row r="80" spans="1:25" s="6" customFormat="1" ht="54" customHeight="1">
      <c r="A80" s="318"/>
      <c r="B80" s="318"/>
      <c r="C80" s="305"/>
      <c r="D80" s="318"/>
      <c r="E80" s="287"/>
      <c r="F80" s="208"/>
      <c r="G80" s="287"/>
      <c r="H80" s="287"/>
      <c r="I80" s="208"/>
      <c r="J80" s="208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236"/>
      <c r="V80" s="236"/>
      <c r="W80" s="236"/>
      <c r="X80" s="126"/>
      <c r="Y80" s="432"/>
    </row>
    <row r="81" spans="1:25" s="6" customFormat="1" ht="18.75" customHeight="1">
      <c r="A81" s="318" t="s">
        <v>107</v>
      </c>
      <c r="B81" s="300" t="s">
        <v>309</v>
      </c>
      <c r="C81" s="303"/>
      <c r="D81" s="429"/>
      <c r="E81" s="285">
        <f>E85+E89+E93</f>
        <v>0</v>
      </c>
      <c r="F81" s="285">
        <f aca="true" t="shared" si="2" ref="F81:W81">F85+F89+F93</f>
        <v>4725</v>
      </c>
      <c r="G81" s="285">
        <f t="shared" si="2"/>
        <v>0</v>
      </c>
      <c r="H81" s="285">
        <f t="shared" si="2"/>
        <v>0</v>
      </c>
      <c r="I81" s="285">
        <f t="shared" si="2"/>
        <v>0</v>
      </c>
      <c r="J81" s="285">
        <f t="shared" si="2"/>
        <v>4725</v>
      </c>
      <c r="K81" s="285">
        <f t="shared" si="2"/>
        <v>0</v>
      </c>
      <c r="L81" s="285">
        <f t="shared" si="2"/>
        <v>0</v>
      </c>
      <c r="M81" s="285">
        <f t="shared" si="2"/>
        <v>0</v>
      </c>
      <c r="N81" s="285">
        <f t="shared" si="2"/>
        <v>0</v>
      </c>
      <c r="O81" s="285">
        <f t="shared" si="2"/>
        <v>0</v>
      </c>
      <c r="P81" s="285">
        <f t="shared" si="2"/>
        <v>0</v>
      </c>
      <c r="Q81" s="285">
        <f t="shared" si="2"/>
        <v>0</v>
      </c>
      <c r="R81" s="285">
        <f t="shared" si="2"/>
        <v>0</v>
      </c>
      <c r="S81" s="285">
        <f t="shared" si="2"/>
        <v>0</v>
      </c>
      <c r="T81" s="285">
        <f t="shared" si="2"/>
        <v>0</v>
      </c>
      <c r="U81" s="285">
        <f t="shared" si="2"/>
        <v>0</v>
      </c>
      <c r="V81" s="285">
        <f t="shared" si="2"/>
        <v>0</v>
      </c>
      <c r="W81" s="285">
        <f t="shared" si="2"/>
        <v>0</v>
      </c>
      <c r="X81" s="33"/>
      <c r="Y81" s="426"/>
    </row>
    <row r="82" spans="1:25" s="6" customFormat="1" ht="18.75" customHeight="1">
      <c r="A82" s="318"/>
      <c r="B82" s="301"/>
      <c r="C82" s="304"/>
      <c r="D82" s="429"/>
      <c r="E82" s="286"/>
      <c r="F82" s="286"/>
      <c r="G82" s="286"/>
      <c r="H82" s="286"/>
      <c r="I82" s="286"/>
      <c r="J82" s="286"/>
      <c r="K82" s="286"/>
      <c r="L82" s="286"/>
      <c r="M82" s="286"/>
      <c r="N82" s="286"/>
      <c r="O82" s="286"/>
      <c r="P82" s="286"/>
      <c r="Q82" s="286"/>
      <c r="R82" s="286"/>
      <c r="S82" s="286"/>
      <c r="T82" s="286"/>
      <c r="U82" s="286"/>
      <c r="V82" s="286"/>
      <c r="W82" s="286"/>
      <c r="X82" s="127"/>
      <c r="Y82" s="427"/>
    </row>
    <row r="83" spans="1:25" s="6" customFormat="1" ht="24.75" customHeight="1">
      <c r="A83" s="318"/>
      <c r="B83" s="301"/>
      <c r="C83" s="304"/>
      <c r="D83" s="429"/>
      <c r="E83" s="286"/>
      <c r="F83" s="286"/>
      <c r="G83" s="286"/>
      <c r="H83" s="286"/>
      <c r="I83" s="286"/>
      <c r="J83" s="286"/>
      <c r="K83" s="286"/>
      <c r="L83" s="286"/>
      <c r="M83" s="286"/>
      <c r="N83" s="286"/>
      <c r="O83" s="286"/>
      <c r="P83" s="286"/>
      <c r="Q83" s="286"/>
      <c r="R83" s="286"/>
      <c r="S83" s="286"/>
      <c r="T83" s="286"/>
      <c r="U83" s="286"/>
      <c r="V83" s="286"/>
      <c r="W83" s="286"/>
      <c r="X83" s="127"/>
      <c r="Y83" s="427"/>
    </row>
    <row r="84" spans="1:25" s="6" customFormat="1" ht="34.5" customHeight="1" hidden="1">
      <c r="A84" s="318"/>
      <c r="B84" s="302"/>
      <c r="C84" s="89"/>
      <c r="D84" s="429"/>
      <c r="E84" s="287"/>
      <c r="F84" s="287"/>
      <c r="G84" s="287"/>
      <c r="H84" s="287"/>
      <c r="I84" s="287"/>
      <c r="J84" s="287"/>
      <c r="K84" s="287"/>
      <c r="L84" s="287"/>
      <c r="M84" s="287"/>
      <c r="N84" s="287"/>
      <c r="O84" s="287"/>
      <c r="P84" s="287"/>
      <c r="Q84" s="287"/>
      <c r="R84" s="287"/>
      <c r="S84" s="287"/>
      <c r="T84" s="287"/>
      <c r="U84" s="287"/>
      <c r="V84" s="287"/>
      <c r="W84" s="287"/>
      <c r="X84" s="128"/>
      <c r="Y84" s="428"/>
    </row>
    <row r="85" spans="1:25" s="6" customFormat="1" ht="31.5" customHeight="1">
      <c r="A85" s="318" t="s">
        <v>95</v>
      </c>
      <c r="B85" s="318" t="s">
        <v>22</v>
      </c>
      <c r="C85" s="303" t="s">
        <v>310</v>
      </c>
      <c r="D85" s="353" t="s">
        <v>71</v>
      </c>
      <c r="E85" s="285">
        <v>0</v>
      </c>
      <c r="F85" s="206">
        <v>304.9</v>
      </c>
      <c r="G85" s="285">
        <v>0</v>
      </c>
      <c r="H85" s="285">
        <v>0</v>
      </c>
      <c r="I85" s="206">
        <v>0</v>
      </c>
      <c r="J85" s="206">
        <v>304.9</v>
      </c>
      <c r="K85" s="234">
        <v>0</v>
      </c>
      <c r="L85" s="234">
        <v>0</v>
      </c>
      <c r="M85" s="234">
        <v>0</v>
      </c>
      <c r="N85" s="234">
        <v>0</v>
      </c>
      <c r="O85" s="234">
        <v>0</v>
      </c>
      <c r="P85" s="234">
        <v>0</v>
      </c>
      <c r="Q85" s="234">
        <v>0</v>
      </c>
      <c r="R85" s="234">
        <v>0</v>
      </c>
      <c r="S85" s="234">
        <v>0</v>
      </c>
      <c r="T85" s="234">
        <v>0</v>
      </c>
      <c r="U85" s="234">
        <v>0</v>
      </c>
      <c r="V85" s="234">
        <v>0</v>
      </c>
      <c r="W85" s="234">
        <v>0</v>
      </c>
      <c r="X85" s="124"/>
      <c r="Y85" s="423"/>
    </row>
    <row r="86" spans="1:25" s="2" customFormat="1" ht="18.75" customHeight="1">
      <c r="A86" s="318"/>
      <c r="B86" s="318"/>
      <c r="C86" s="304"/>
      <c r="D86" s="318"/>
      <c r="E86" s="286"/>
      <c r="F86" s="207"/>
      <c r="G86" s="286"/>
      <c r="H86" s="286"/>
      <c r="I86" s="207"/>
      <c r="J86" s="207"/>
      <c r="K86" s="235"/>
      <c r="L86" s="235"/>
      <c r="M86" s="235"/>
      <c r="N86" s="235"/>
      <c r="O86" s="235"/>
      <c r="P86" s="235"/>
      <c r="Q86" s="235"/>
      <c r="R86" s="235"/>
      <c r="S86" s="235"/>
      <c r="T86" s="235"/>
      <c r="U86" s="235"/>
      <c r="V86" s="235"/>
      <c r="W86" s="235"/>
      <c r="X86" s="125"/>
      <c r="Y86" s="424"/>
    </row>
    <row r="87" spans="1:25" s="2" customFormat="1" ht="18.75" customHeight="1">
      <c r="A87" s="318"/>
      <c r="B87" s="318"/>
      <c r="C87" s="304"/>
      <c r="D87" s="318"/>
      <c r="E87" s="286"/>
      <c r="F87" s="207"/>
      <c r="G87" s="286"/>
      <c r="H87" s="286"/>
      <c r="I87" s="207"/>
      <c r="J87" s="207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125"/>
      <c r="Y87" s="424"/>
    </row>
    <row r="88" spans="1:25" s="2" customFormat="1" ht="93" customHeight="1">
      <c r="A88" s="318"/>
      <c r="B88" s="318"/>
      <c r="C88" s="305"/>
      <c r="D88" s="318"/>
      <c r="E88" s="287"/>
      <c r="F88" s="208"/>
      <c r="G88" s="287"/>
      <c r="H88" s="287"/>
      <c r="I88" s="208"/>
      <c r="J88" s="208"/>
      <c r="K88" s="236"/>
      <c r="L88" s="236"/>
      <c r="M88" s="236"/>
      <c r="N88" s="236"/>
      <c r="O88" s="236"/>
      <c r="P88" s="236"/>
      <c r="Q88" s="236"/>
      <c r="R88" s="236"/>
      <c r="S88" s="236"/>
      <c r="T88" s="236"/>
      <c r="U88" s="236"/>
      <c r="V88" s="236"/>
      <c r="W88" s="236"/>
      <c r="X88" s="126"/>
      <c r="Y88" s="425"/>
    </row>
    <row r="89" spans="1:25" s="2" customFormat="1" ht="30.75" customHeight="1">
      <c r="A89" s="318" t="s">
        <v>132</v>
      </c>
      <c r="B89" s="318" t="s">
        <v>86</v>
      </c>
      <c r="C89" s="303" t="s">
        <v>310</v>
      </c>
      <c r="D89" s="353" t="s">
        <v>71</v>
      </c>
      <c r="E89" s="285">
        <v>0</v>
      </c>
      <c r="F89" s="206">
        <v>346.7</v>
      </c>
      <c r="G89" s="285">
        <v>0</v>
      </c>
      <c r="H89" s="285">
        <v>0</v>
      </c>
      <c r="I89" s="206">
        <v>0</v>
      </c>
      <c r="J89" s="206">
        <v>346.7</v>
      </c>
      <c r="K89" s="234">
        <v>0</v>
      </c>
      <c r="L89" s="234">
        <v>0</v>
      </c>
      <c r="M89" s="234">
        <v>0</v>
      </c>
      <c r="N89" s="234">
        <v>0</v>
      </c>
      <c r="O89" s="234">
        <v>0</v>
      </c>
      <c r="P89" s="234">
        <v>0</v>
      </c>
      <c r="Q89" s="234">
        <v>0</v>
      </c>
      <c r="R89" s="234">
        <v>0</v>
      </c>
      <c r="S89" s="234">
        <v>0</v>
      </c>
      <c r="T89" s="234">
        <v>0</v>
      </c>
      <c r="U89" s="234">
        <v>0</v>
      </c>
      <c r="V89" s="234">
        <v>0</v>
      </c>
      <c r="W89" s="234">
        <v>0</v>
      </c>
      <c r="X89" s="124"/>
      <c r="Y89" s="423"/>
    </row>
    <row r="90" spans="1:25" s="2" customFormat="1" ht="37.5" customHeight="1">
      <c r="A90" s="318"/>
      <c r="B90" s="318"/>
      <c r="C90" s="304"/>
      <c r="D90" s="318"/>
      <c r="E90" s="286"/>
      <c r="F90" s="207"/>
      <c r="G90" s="286"/>
      <c r="H90" s="286"/>
      <c r="I90" s="207"/>
      <c r="J90" s="207"/>
      <c r="K90" s="235"/>
      <c r="L90" s="235"/>
      <c r="M90" s="235"/>
      <c r="N90" s="235"/>
      <c r="O90" s="235"/>
      <c r="P90" s="235"/>
      <c r="Q90" s="235"/>
      <c r="R90" s="235"/>
      <c r="S90" s="235"/>
      <c r="T90" s="235"/>
      <c r="U90" s="235"/>
      <c r="V90" s="235"/>
      <c r="W90" s="235"/>
      <c r="X90" s="125"/>
      <c r="Y90" s="424"/>
    </row>
    <row r="91" spans="1:25" s="2" customFormat="1" ht="18.75" customHeight="1">
      <c r="A91" s="318"/>
      <c r="B91" s="318"/>
      <c r="C91" s="304"/>
      <c r="D91" s="318"/>
      <c r="E91" s="286"/>
      <c r="F91" s="207"/>
      <c r="G91" s="286"/>
      <c r="H91" s="286"/>
      <c r="I91" s="207"/>
      <c r="J91" s="207"/>
      <c r="K91" s="235"/>
      <c r="L91" s="235"/>
      <c r="M91" s="235"/>
      <c r="N91" s="235"/>
      <c r="O91" s="235"/>
      <c r="P91" s="235"/>
      <c r="Q91" s="235"/>
      <c r="R91" s="235"/>
      <c r="S91" s="235"/>
      <c r="T91" s="235"/>
      <c r="U91" s="235"/>
      <c r="V91" s="235"/>
      <c r="W91" s="235"/>
      <c r="X91" s="125"/>
      <c r="Y91" s="424"/>
    </row>
    <row r="92" spans="1:25" s="2" customFormat="1" ht="79.5" customHeight="1">
      <c r="A92" s="318"/>
      <c r="B92" s="318"/>
      <c r="C92" s="305"/>
      <c r="D92" s="318"/>
      <c r="E92" s="287"/>
      <c r="F92" s="208"/>
      <c r="G92" s="287"/>
      <c r="H92" s="287"/>
      <c r="I92" s="208"/>
      <c r="J92" s="208"/>
      <c r="K92" s="236"/>
      <c r="L92" s="236"/>
      <c r="M92" s="236"/>
      <c r="N92" s="236"/>
      <c r="O92" s="236"/>
      <c r="P92" s="236"/>
      <c r="Q92" s="236"/>
      <c r="R92" s="236"/>
      <c r="S92" s="236"/>
      <c r="T92" s="236"/>
      <c r="U92" s="236"/>
      <c r="V92" s="236"/>
      <c r="W92" s="236"/>
      <c r="X92" s="126"/>
      <c r="Y92" s="425"/>
    </row>
    <row r="93" spans="1:25" s="2" customFormat="1" ht="33.75" customHeight="1">
      <c r="A93" s="318" t="s">
        <v>152</v>
      </c>
      <c r="B93" s="300" t="s">
        <v>87</v>
      </c>
      <c r="C93" s="303" t="s">
        <v>311</v>
      </c>
      <c r="D93" s="353" t="s">
        <v>71</v>
      </c>
      <c r="E93" s="285">
        <v>0</v>
      </c>
      <c r="F93" s="206">
        <v>4073.4</v>
      </c>
      <c r="G93" s="285">
        <v>0</v>
      </c>
      <c r="H93" s="285">
        <v>0</v>
      </c>
      <c r="I93" s="206">
        <v>0</v>
      </c>
      <c r="J93" s="206">
        <v>4073.4</v>
      </c>
      <c r="K93" s="234">
        <v>0</v>
      </c>
      <c r="L93" s="234">
        <v>0</v>
      </c>
      <c r="M93" s="234">
        <v>0</v>
      </c>
      <c r="N93" s="234">
        <v>0</v>
      </c>
      <c r="O93" s="234">
        <v>0</v>
      </c>
      <c r="P93" s="234">
        <v>0</v>
      </c>
      <c r="Q93" s="234">
        <v>0</v>
      </c>
      <c r="R93" s="234">
        <v>0</v>
      </c>
      <c r="S93" s="234">
        <v>0</v>
      </c>
      <c r="T93" s="234">
        <v>0</v>
      </c>
      <c r="U93" s="234">
        <v>0</v>
      </c>
      <c r="V93" s="234">
        <v>0</v>
      </c>
      <c r="W93" s="234">
        <v>0</v>
      </c>
      <c r="X93" s="124"/>
      <c r="Y93" s="423"/>
    </row>
    <row r="94" spans="1:25" s="2" customFormat="1" ht="15" customHeight="1">
      <c r="A94" s="318"/>
      <c r="B94" s="301"/>
      <c r="C94" s="304"/>
      <c r="D94" s="318"/>
      <c r="E94" s="286"/>
      <c r="F94" s="207"/>
      <c r="G94" s="286"/>
      <c r="H94" s="286"/>
      <c r="I94" s="207"/>
      <c r="J94" s="207"/>
      <c r="K94" s="235"/>
      <c r="L94" s="235"/>
      <c r="M94" s="235"/>
      <c r="N94" s="235"/>
      <c r="O94" s="235"/>
      <c r="P94" s="235"/>
      <c r="Q94" s="235"/>
      <c r="R94" s="235"/>
      <c r="S94" s="235"/>
      <c r="T94" s="235"/>
      <c r="U94" s="235"/>
      <c r="V94" s="235"/>
      <c r="W94" s="235"/>
      <c r="X94" s="125"/>
      <c r="Y94" s="424"/>
    </row>
    <row r="95" spans="1:25" s="2" customFormat="1" ht="18.75" customHeight="1">
      <c r="A95" s="318"/>
      <c r="B95" s="301"/>
      <c r="C95" s="304"/>
      <c r="D95" s="318"/>
      <c r="E95" s="286"/>
      <c r="F95" s="207"/>
      <c r="G95" s="286"/>
      <c r="H95" s="286"/>
      <c r="I95" s="207"/>
      <c r="J95" s="207"/>
      <c r="K95" s="235"/>
      <c r="L95" s="235"/>
      <c r="M95" s="235"/>
      <c r="N95" s="235"/>
      <c r="O95" s="235"/>
      <c r="P95" s="235"/>
      <c r="Q95" s="235"/>
      <c r="R95" s="235"/>
      <c r="S95" s="235"/>
      <c r="T95" s="235"/>
      <c r="U95" s="235"/>
      <c r="V95" s="235"/>
      <c r="W95" s="235"/>
      <c r="X95" s="125"/>
      <c r="Y95" s="424"/>
    </row>
    <row r="96" spans="1:25" s="2" customFormat="1" ht="27" customHeight="1">
      <c r="A96" s="318"/>
      <c r="B96" s="302"/>
      <c r="C96" s="305"/>
      <c r="D96" s="318"/>
      <c r="E96" s="287"/>
      <c r="F96" s="208"/>
      <c r="G96" s="287"/>
      <c r="H96" s="287"/>
      <c r="I96" s="208"/>
      <c r="J96" s="208"/>
      <c r="K96" s="236"/>
      <c r="L96" s="236"/>
      <c r="M96" s="236"/>
      <c r="N96" s="236"/>
      <c r="O96" s="236"/>
      <c r="P96" s="236"/>
      <c r="Q96" s="236"/>
      <c r="R96" s="236"/>
      <c r="S96" s="236"/>
      <c r="T96" s="236"/>
      <c r="U96" s="236"/>
      <c r="V96" s="236"/>
      <c r="W96" s="236"/>
      <c r="X96" s="126"/>
      <c r="Y96" s="425"/>
    </row>
    <row r="97" spans="1:25" s="2" customFormat="1" ht="28.5" customHeight="1">
      <c r="A97" s="300" t="s">
        <v>108</v>
      </c>
      <c r="B97" s="300" t="s">
        <v>88</v>
      </c>
      <c r="C97" s="303"/>
      <c r="D97" s="318"/>
      <c r="E97" s="285">
        <f>E101+E105</f>
        <v>0</v>
      </c>
      <c r="F97" s="206">
        <f>F101+F105</f>
        <v>11026.8</v>
      </c>
      <c r="G97" s="206">
        <f>G101+G105</f>
        <v>0</v>
      </c>
      <c r="H97" s="206">
        <f>H101+H105</f>
        <v>4922</v>
      </c>
      <c r="I97" s="206">
        <f aca="true" t="shared" si="3" ref="I97:W97">I101+I105</f>
        <v>0</v>
      </c>
      <c r="J97" s="206">
        <f t="shared" si="3"/>
        <v>11026.8</v>
      </c>
      <c r="K97" s="234">
        <f t="shared" si="3"/>
        <v>0</v>
      </c>
      <c r="L97" s="234">
        <f t="shared" si="3"/>
        <v>0</v>
      </c>
      <c r="M97" s="234">
        <f t="shared" si="3"/>
        <v>0</v>
      </c>
      <c r="N97" s="234">
        <f t="shared" si="3"/>
        <v>0</v>
      </c>
      <c r="O97" s="234">
        <f t="shared" si="3"/>
        <v>0</v>
      </c>
      <c r="P97" s="234">
        <f t="shared" si="3"/>
        <v>0</v>
      </c>
      <c r="Q97" s="234">
        <f t="shared" si="3"/>
        <v>0</v>
      </c>
      <c r="R97" s="234">
        <f t="shared" si="3"/>
        <v>0</v>
      </c>
      <c r="S97" s="234">
        <f t="shared" si="3"/>
        <v>0</v>
      </c>
      <c r="T97" s="234">
        <f t="shared" si="3"/>
        <v>0</v>
      </c>
      <c r="U97" s="234">
        <f t="shared" si="3"/>
        <v>0</v>
      </c>
      <c r="V97" s="234">
        <f>V101+V105</f>
        <v>0</v>
      </c>
      <c r="W97" s="234">
        <f t="shared" si="3"/>
        <v>0</v>
      </c>
      <c r="X97" s="124"/>
      <c r="Y97" s="420"/>
    </row>
    <row r="98" spans="1:25" s="2" customFormat="1" ht="18.75" customHeight="1">
      <c r="A98" s="301"/>
      <c r="B98" s="301"/>
      <c r="C98" s="304"/>
      <c r="D98" s="318"/>
      <c r="E98" s="286"/>
      <c r="F98" s="207"/>
      <c r="G98" s="207"/>
      <c r="H98" s="207"/>
      <c r="I98" s="207"/>
      <c r="J98" s="207"/>
      <c r="K98" s="235"/>
      <c r="L98" s="235"/>
      <c r="M98" s="235"/>
      <c r="N98" s="235"/>
      <c r="O98" s="235"/>
      <c r="P98" s="235"/>
      <c r="Q98" s="235"/>
      <c r="R98" s="235"/>
      <c r="S98" s="235"/>
      <c r="T98" s="235"/>
      <c r="U98" s="235"/>
      <c r="V98" s="235"/>
      <c r="W98" s="235"/>
      <c r="X98" s="125"/>
      <c r="Y98" s="421"/>
    </row>
    <row r="99" spans="1:25" s="2" customFormat="1" ht="49.5" customHeight="1">
      <c r="A99" s="301"/>
      <c r="B99" s="301"/>
      <c r="C99" s="304"/>
      <c r="D99" s="318"/>
      <c r="E99" s="286"/>
      <c r="F99" s="207"/>
      <c r="G99" s="207"/>
      <c r="H99" s="207"/>
      <c r="I99" s="207"/>
      <c r="J99" s="207"/>
      <c r="K99" s="235"/>
      <c r="L99" s="235"/>
      <c r="M99" s="235"/>
      <c r="N99" s="235"/>
      <c r="O99" s="235"/>
      <c r="P99" s="235"/>
      <c r="Q99" s="235"/>
      <c r="R99" s="235"/>
      <c r="S99" s="235"/>
      <c r="T99" s="235"/>
      <c r="U99" s="235"/>
      <c r="V99" s="235"/>
      <c r="W99" s="235"/>
      <c r="X99" s="125"/>
      <c r="Y99" s="421"/>
    </row>
    <row r="100" spans="1:25" s="2" customFormat="1" ht="18.75" customHeight="1" hidden="1">
      <c r="A100" s="302"/>
      <c r="B100" s="302"/>
      <c r="C100" s="89"/>
      <c r="D100" s="318"/>
      <c r="E100" s="287"/>
      <c r="F100" s="208"/>
      <c r="G100" s="208"/>
      <c r="H100" s="208"/>
      <c r="I100" s="208"/>
      <c r="J100" s="208"/>
      <c r="K100" s="236"/>
      <c r="L100" s="236"/>
      <c r="M100" s="236"/>
      <c r="N100" s="236"/>
      <c r="O100" s="236"/>
      <c r="P100" s="236"/>
      <c r="Q100" s="236"/>
      <c r="R100" s="236"/>
      <c r="S100" s="236"/>
      <c r="T100" s="236"/>
      <c r="U100" s="236"/>
      <c r="V100" s="236"/>
      <c r="W100" s="236"/>
      <c r="X100" s="126"/>
      <c r="Y100" s="422"/>
    </row>
    <row r="101" spans="1:25" s="2" customFormat="1" ht="81" customHeight="1">
      <c r="A101" s="318" t="s">
        <v>157</v>
      </c>
      <c r="B101" s="300" t="s">
        <v>194</v>
      </c>
      <c r="C101" s="303" t="s">
        <v>312</v>
      </c>
      <c r="D101" s="318" t="s">
        <v>71</v>
      </c>
      <c r="E101" s="285">
        <v>0</v>
      </c>
      <c r="F101" s="285">
        <v>3971.1</v>
      </c>
      <c r="G101" s="285">
        <v>0</v>
      </c>
      <c r="H101" s="285">
        <v>4922</v>
      </c>
      <c r="I101" s="285">
        <v>0</v>
      </c>
      <c r="J101" s="285">
        <v>3971.1</v>
      </c>
      <c r="K101" s="411">
        <v>0</v>
      </c>
      <c r="L101" s="411">
        <v>0</v>
      </c>
      <c r="M101" s="411">
        <v>0</v>
      </c>
      <c r="N101" s="411">
        <v>0</v>
      </c>
      <c r="O101" s="411">
        <v>0</v>
      </c>
      <c r="P101" s="411">
        <v>0</v>
      </c>
      <c r="Q101" s="411">
        <v>0</v>
      </c>
      <c r="R101" s="411">
        <v>0</v>
      </c>
      <c r="S101" s="411">
        <v>0</v>
      </c>
      <c r="T101" s="411">
        <v>0</v>
      </c>
      <c r="U101" s="411">
        <v>0</v>
      </c>
      <c r="V101" s="411">
        <v>0</v>
      </c>
      <c r="W101" s="411">
        <v>0</v>
      </c>
      <c r="X101" s="131"/>
      <c r="Y101" s="417"/>
    </row>
    <row r="102" spans="1:25" s="2" customFormat="1" ht="53.25" customHeight="1">
      <c r="A102" s="318"/>
      <c r="B102" s="301"/>
      <c r="C102" s="304"/>
      <c r="D102" s="318"/>
      <c r="E102" s="286"/>
      <c r="F102" s="286"/>
      <c r="G102" s="286"/>
      <c r="H102" s="286"/>
      <c r="I102" s="286"/>
      <c r="J102" s="286"/>
      <c r="K102" s="412"/>
      <c r="L102" s="412"/>
      <c r="M102" s="412"/>
      <c r="N102" s="412"/>
      <c r="O102" s="412"/>
      <c r="P102" s="412"/>
      <c r="Q102" s="412"/>
      <c r="R102" s="412"/>
      <c r="S102" s="412"/>
      <c r="T102" s="412"/>
      <c r="U102" s="412"/>
      <c r="V102" s="412"/>
      <c r="W102" s="412"/>
      <c r="X102" s="132"/>
      <c r="Y102" s="418"/>
    </row>
    <row r="103" spans="1:25" s="2" customFormat="1" ht="18.75" customHeight="1" hidden="1">
      <c r="A103" s="318"/>
      <c r="B103" s="301"/>
      <c r="C103" s="88"/>
      <c r="D103" s="318"/>
      <c r="E103" s="286"/>
      <c r="F103" s="286"/>
      <c r="G103" s="286"/>
      <c r="H103" s="286"/>
      <c r="I103" s="286"/>
      <c r="J103" s="286"/>
      <c r="K103" s="412"/>
      <c r="L103" s="412"/>
      <c r="M103" s="412"/>
      <c r="N103" s="412"/>
      <c r="O103" s="412"/>
      <c r="P103" s="412"/>
      <c r="Q103" s="412"/>
      <c r="R103" s="412"/>
      <c r="S103" s="412"/>
      <c r="T103" s="412"/>
      <c r="U103" s="412"/>
      <c r="V103" s="412"/>
      <c r="W103" s="412"/>
      <c r="X103" s="132"/>
      <c r="Y103" s="418"/>
    </row>
    <row r="104" spans="1:25" s="2" customFormat="1" ht="15" customHeight="1" hidden="1">
      <c r="A104" s="318"/>
      <c r="B104" s="302"/>
      <c r="C104" s="89"/>
      <c r="D104" s="318"/>
      <c r="E104" s="287"/>
      <c r="F104" s="287"/>
      <c r="G104" s="287"/>
      <c r="H104" s="287"/>
      <c r="I104" s="287"/>
      <c r="J104" s="287"/>
      <c r="K104" s="413"/>
      <c r="L104" s="413"/>
      <c r="M104" s="413"/>
      <c r="N104" s="413"/>
      <c r="O104" s="413"/>
      <c r="P104" s="413"/>
      <c r="Q104" s="413"/>
      <c r="R104" s="413"/>
      <c r="S104" s="413"/>
      <c r="T104" s="413"/>
      <c r="U104" s="413"/>
      <c r="V104" s="413"/>
      <c r="W104" s="413"/>
      <c r="X104" s="133"/>
      <c r="Y104" s="419"/>
    </row>
    <row r="105" spans="1:25" s="2" customFormat="1" ht="36.75" customHeight="1">
      <c r="A105" s="318" t="s">
        <v>158</v>
      </c>
      <c r="B105" s="300" t="s">
        <v>193</v>
      </c>
      <c r="C105" s="303" t="s">
        <v>313</v>
      </c>
      <c r="D105" s="318" t="s">
        <v>84</v>
      </c>
      <c r="E105" s="206">
        <f>E107+E108</f>
        <v>0</v>
      </c>
      <c r="F105" s="206">
        <v>7055.7</v>
      </c>
      <c r="G105" s="206">
        <f>G107+G108</f>
        <v>0</v>
      </c>
      <c r="H105" s="206">
        <f>H107+H108</f>
        <v>0</v>
      </c>
      <c r="I105" s="206">
        <f aca="true" t="shared" si="4" ref="I105:W105">I107+I108</f>
        <v>0</v>
      </c>
      <c r="J105" s="206">
        <v>7055.7</v>
      </c>
      <c r="K105" s="206">
        <f t="shared" si="4"/>
        <v>0</v>
      </c>
      <c r="L105" s="206">
        <f t="shared" si="4"/>
        <v>0</v>
      </c>
      <c r="M105" s="206">
        <f t="shared" si="4"/>
        <v>0</v>
      </c>
      <c r="N105" s="206">
        <f t="shared" si="4"/>
        <v>0</v>
      </c>
      <c r="O105" s="206">
        <f t="shared" si="4"/>
        <v>0</v>
      </c>
      <c r="P105" s="206">
        <f t="shared" si="4"/>
        <v>0</v>
      </c>
      <c r="Q105" s="206">
        <f t="shared" si="4"/>
        <v>0</v>
      </c>
      <c r="R105" s="206">
        <f t="shared" si="4"/>
        <v>0</v>
      </c>
      <c r="S105" s="206">
        <f t="shared" si="4"/>
        <v>0</v>
      </c>
      <c r="T105" s="206">
        <f t="shared" si="4"/>
        <v>0</v>
      </c>
      <c r="U105" s="206">
        <f t="shared" si="4"/>
        <v>0</v>
      </c>
      <c r="V105" s="206">
        <f t="shared" si="4"/>
        <v>0</v>
      </c>
      <c r="W105" s="206">
        <f t="shared" si="4"/>
        <v>0</v>
      </c>
      <c r="X105" s="54"/>
      <c r="Y105" s="329"/>
    </row>
    <row r="106" spans="1:25" s="2" customFormat="1" ht="15" customHeight="1">
      <c r="A106" s="318"/>
      <c r="B106" s="301"/>
      <c r="C106" s="304"/>
      <c r="D106" s="318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  <c r="T106" s="207"/>
      <c r="U106" s="207"/>
      <c r="V106" s="207"/>
      <c r="W106" s="207"/>
      <c r="X106" s="55"/>
      <c r="Y106" s="395"/>
    </row>
    <row r="107" spans="1:25" s="2" customFormat="1" ht="18.75" customHeight="1">
      <c r="A107" s="318"/>
      <c r="B107" s="301"/>
      <c r="C107" s="304"/>
      <c r="D107" s="318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  <c r="R107" s="207"/>
      <c r="S107" s="207"/>
      <c r="T107" s="207"/>
      <c r="U107" s="207"/>
      <c r="V107" s="207"/>
      <c r="W107" s="207"/>
      <c r="X107" s="55"/>
      <c r="Y107" s="395"/>
    </row>
    <row r="108" spans="1:25" s="2" customFormat="1" ht="124.5" customHeight="1">
      <c r="A108" s="318"/>
      <c r="B108" s="302"/>
      <c r="C108" s="305"/>
      <c r="D108" s="318"/>
      <c r="E108" s="208"/>
      <c r="F108" s="208"/>
      <c r="G108" s="208"/>
      <c r="H108" s="208"/>
      <c r="I108" s="208"/>
      <c r="J108" s="208"/>
      <c r="K108" s="208"/>
      <c r="L108" s="208"/>
      <c r="M108" s="208"/>
      <c r="N108" s="208"/>
      <c r="O108" s="208"/>
      <c r="P108" s="208"/>
      <c r="Q108" s="208"/>
      <c r="R108" s="208"/>
      <c r="S108" s="208"/>
      <c r="T108" s="208"/>
      <c r="U108" s="208"/>
      <c r="V108" s="208"/>
      <c r="W108" s="208"/>
      <c r="X108" s="56"/>
      <c r="Y108" s="330"/>
    </row>
    <row r="109" spans="1:25" s="2" customFormat="1" ht="37.5" customHeight="1">
      <c r="A109" s="318" t="s">
        <v>109</v>
      </c>
      <c r="B109" s="210" t="s">
        <v>251</v>
      </c>
      <c r="C109" s="90"/>
      <c r="D109" s="331"/>
      <c r="E109" s="206">
        <f>E112+E115</f>
        <v>148482.6</v>
      </c>
      <c r="F109" s="206">
        <f>F112+F115</f>
        <v>139629</v>
      </c>
      <c r="G109" s="206">
        <f aca="true" t="shared" si="5" ref="G109:W109">G112+G115</f>
        <v>0</v>
      </c>
      <c r="H109" s="206">
        <f t="shared" si="5"/>
        <v>0</v>
      </c>
      <c r="I109" s="206">
        <f t="shared" si="5"/>
        <v>148482.6</v>
      </c>
      <c r="J109" s="206">
        <f t="shared" si="5"/>
        <v>139629</v>
      </c>
      <c r="K109" s="234">
        <f t="shared" si="5"/>
        <v>0</v>
      </c>
      <c r="L109" s="234">
        <f t="shared" si="5"/>
        <v>0</v>
      </c>
      <c r="M109" s="234">
        <f t="shared" si="5"/>
        <v>0</v>
      </c>
      <c r="N109" s="234">
        <f t="shared" si="5"/>
        <v>0</v>
      </c>
      <c r="O109" s="234">
        <f t="shared" si="5"/>
        <v>0</v>
      </c>
      <c r="P109" s="234">
        <f t="shared" si="5"/>
        <v>0</v>
      </c>
      <c r="Q109" s="234">
        <f t="shared" si="5"/>
        <v>0</v>
      </c>
      <c r="R109" s="234">
        <f t="shared" si="5"/>
        <v>0</v>
      </c>
      <c r="S109" s="234">
        <f t="shared" si="5"/>
        <v>0</v>
      </c>
      <c r="T109" s="234">
        <f t="shared" si="5"/>
        <v>0</v>
      </c>
      <c r="U109" s="234">
        <f t="shared" si="5"/>
        <v>0</v>
      </c>
      <c r="V109" s="234">
        <f t="shared" si="5"/>
        <v>0</v>
      </c>
      <c r="W109" s="234">
        <f t="shared" si="5"/>
        <v>0</v>
      </c>
      <c r="X109" s="124"/>
      <c r="Y109" s="414"/>
    </row>
    <row r="110" spans="1:25" s="2" customFormat="1" ht="96.75" customHeight="1">
      <c r="A110" s="318"/>
      <c r="B110" s="210"/>
      <c r="C110" s="91"/>
      <c r="D110" s="332"/>
      <c r="E110" s="207"/>
      <c r="F110" s="207"/>
      <c r="G110" s="207"/>
      <c r="H110" s="207"/>
      <c r="I110" s="207"/>
      <c r="J110" s="207"/>
      <c r="K110" s="235"/>
      <c r="L110" s="235"/>
      <c r="M110" s="235"/>
      <c r="N110" s="235"/>
      <c r="O110" s="235"/>
      <c r="P110" s="235"/>
      <c r="Q110" s="235"/>
      <c r="R110" s="235"/>
      <c r="S110" s="235"/>
      <c r="T110" s="235"/>
      <c r="U110" s="235"/>
      <c r="V110" s="235"/>
      <c r="W110" s="235"/>
      <c r="X110" s="125"/>
      <c r="Y110" s="415"/>
    </row>
    <row r="111" spans="1:25" s="2" customFormat="1" ht="52.5" customHeight="1">
      <c r="A111" s="318"/>
      <c r="B111" s="210"/>
      <c r="C111" s="92"/>
      <c r="D111" s="333"/>
      <c r="E111" s="208"/>
      <c r="F111" s="208"/>
      <c r="G111" s="208"/>
      <c r="H111" s="208"/>
      <c r="I111" s="208"/>
      <c r="J111" s="208"/>
      <c r="K111" s="236"/>
      <c r="L111" s="236"/>
      <c r="M111" s="236"/>
      <c r="N111" s="236"/>
      <c r="O111" s="236"/>
      <c r="P111" s="236"/>
      <c r="Q111" s="236"/>
      <c r="R111" s="236"/>
      <c r="S111" s="236"/>
      <c r="T111" s="236"/>
      <c r="U111" s="236"/>
      <c r="V111" s="236"/>
      <c r="W111" s="236"/>
      <c r="X111" s="126"/>
      <c r="Y111" s="416"/>
    </row>
    <row r="112" spans="1:25" s="2" customFormat="1" ht="32.25" customHeight="1">
      <c r="A112" s="318" t="s">
        <v>63</v>
      </c>
      <c r="B112" s="300" t="s">
        <v>24</v>
      </c>
      <c r="C112" s="303" t="s">
        <v>314</v>
      </c>
      <c r="D112" s="318" t="s">
        <v>84</v>
      </c>
      <c r="E112" s="206">
        <v>148482.6</v>
      </c>
      <c r="F112" s="206">
        <v>51809</v>
      </c>
      <c r="G112" s="206">
        <v>0</v>
      </c>
      <c r="H112" s="206">
        <v>0</v>
      </c>
      <c r="I112" s="206">
        <v>148482.6</v>
      </c>
      <c r="J112" s="206">
        <v>51809</v>
      </c>
      <c r="K112" s="234">
        <v>0</v>
      </c>
      <c r="L112" s="234">
        <v>0</v>
      </c>
      <c r="M112" s="234">
        <v>0</v>
      </c>
      <c r="N112" s="234">
        <v>0</v>
      </c>
      <c r="O112" s="234">
        <v>0</v>
      </c>
      <c r="P112" s="234">
        <v>0</v>
      </c>
      <c r="Q112" s="234">
        <v>0</v>
      </c>
      <c r="R112" s="234">
        <v>0</v>
      </c>
      <c r="S112" s="234">
        <v>0</v>
      </c>
      <c r="T112" s="234">
        <v>0</v>
      </c>
      <c r="U112" s="234">
        <v>0</v>
      </c>
      <c r="V112" s="234">
        <v>0</v>
      </c>
      <c r="W112" s="234">
        <v>0</v>
      </c>
      <c r="X112" s="124"/>
      <c r="Y112" s="329"/>
    </row>
    <row r="113" spans="1:25" s="2" customFormat="1" ht="34.5" customHeight="1">
      <c r="A113" s="318"/>
      <c r="B113" s="301"/>
      <c r="C113" s="304"/>
      <c r="D113" s="318"/>
      <c r="E113" s="207"/>
      <c r="F113" s="207"/>
      <c r="G113" s="207"/>
      <c r="H113" s="207"/>
      <c r="I113" s="207"/>
      <c r="J113" s="207"/>
      <c r="K113" s="235"/>
      <c r="L113" s="235"/>
      <c r="M113" s="235"/>
      <c r="N113" s="235"/>
      <c r="O113" s="235"/>
      <c r="P113" s="235"/>
      <c r="Q113" s="235"/>
      <c r="R113" s="235"/>
      <c r="S113" s="235"/>
      <c r="T113" s="235"/>
      <c r="U113" s="235"/>
      <c r="V113" s="235"/>
      <c r="W113" s="235"/>
      <c r="X113" s="125"/>
      <c r="Y113" s="395"/>
    </row>
    <row r="114" spans="1:25" s="2" customFormat="1" ht="133.5" customHeight="1">
      <c r="A114" s="318"/>
      <c r="B114" s="302"/>
      <c r="C114" s="305"/>
      <c r="D114" s="318"/>
      <c r="E114" s="208"/>
      <c r="F114" s="208"/>
      <c r="G114" s="208"/>
      <c r="H114" s="208"/>
      <c r="I114" s="208"/>
      <c r="J114" s="208"/>
      <c r="K114" s="236"/>
      <c r="L114" s="236"/>
      <c r="M114" s="236"/>
      <c r="N114" s="236"/>
      <c r="O114" s="236"/>
      <c r="P114" s="236"/>
      <c r="Q114" s="236"/>
      <c r="R114" s="236"/>
      <c r="S114" s="236"/>
      <c r="T114" s="236"/>
      <c r="U114" s="236"/>
      <c r="V114" s="236"/>
      <c r="W114" s="236"/>
      <c r="X114" s="126"/>
      <c r="Y114" s="330"/>
    </row>
    <row r="115" spans="1:25" s="2" customFormat="1" ht="41.25" customHeight="1">
      <c r="A115" s="300" t="s">
        <v>64</v>
      </c>
      <c r="B115" s="300" t="s">
        <v>252</v>
      </c>
      <c r="C115" s="303" t="s">
        <v>315</v>
      </c>
      <c r="D115" s="318" t="s">
        <v>84</v>
      </c>
      <c r="E115" s="206">
        <f>E116+E117</f>
        <v>0</v>
      </c>
      <c r="F115" s="206">
        <v>87820</v>
      </c>
      <c r="G115" s="206">
        <f aca="true" t="shared" si="6" ref="G115:W115">G116+G117</f>
        <v>0</v>
      </c>
      <c r="H115" s="206">
        <f t="shared" si="6"/>
        <v>0</v>
      </c>
      <c r="I115" s="206">
        <f t="shared" si="6"/>
        <v>0</v>
      </c>
      <c r="J115" s="206">
        <v>87820</v>
      </c>
      <c r="K115" s="234">
        <f t="shared" si="6"/>
        <v>0</v>
      </c>
      <c r="L115" s="234">
        <f t="shared" si="6"/>
        <v>0</v>
      </c>
      <c r="M115" s="234">
        <f t="shared" si="6"/>
        <v>0</v>
      </c>
      <c r="N115" s="234">
        <f t="shared" si="6"/>
        <v>0</v>
      </c>
      <c r="O115" s="234">
        <f t="shared" si="6"/>
        <v>0</v>
      </c>
      <c r="P115" s="234">
        <f t="shared" si="6"/>
        <v>0</v>
      </c>
      <c r="Q115" s="234">
        <f t="shared" si="6"/>
        <v>0</v>
      </c>
      <c r="R115" s="234">
        <f t="shared" si="6"/>
        <v>0</v>
      </c>
      <c r="S115" s="234">
        <f t="shared" si="6"/>
        <v>0</v>
      </c>
      <c r="T115" s="234">
        <f t="shared" si="6"/>
        <v>0</v>
      </c>
      <c r="U115" s="234">
        <f t="shared" si="6"/>
        <v>0</v>
      </c>
      <c r="V115" s="234">
        <f t="shared" si="6"/>
        <v>0</v>
      </c>
      <c r="W115" s="234">
        <f t="shared" si="6"/>
        <v>0</v>
      </c>
      <c r="X115" s="124"/>
      <c r="Y115" s="329"/>
    </row>
    <row r="116" spans="1:25" s="2" customFormat="1" ht="39.75" customHeight="1">
      <c r="A116" s="301"/>
      <c r="B116" s="301"/>
      <c r="C116" s="304"/>
      <c r="D116" s="318"/>
      <c r="E116" s="207"/>
      <c r="F116" s="207"/>
      <c r="G116" s="207"/>
      <c r="H116" s="207"/>
      <c r="I116" s="207"/>
      <c r="J116" s="207"/>
      <c r="K116" s="235"/>
      <c r="L116" s="235"/>
      <c r="M116" s="235"/>
      <c r="N116" s="235"/>
      <c r="O116" s="235"/>
      <c r="P116" s="235"/>
      <c r="Q116" s="235"/>
      <c r="R116" s="235"/>
      <c r="S116" s="235"/>
      <c r="T116" s="235"/>
      <c r="U116" s="235"/>
      <c r="V116" s="235"/>
      <c r="W116" s="235"/>
      <c r="X116" s="125"/>
      <c r="Y116" s="395"/>
    </row>
    <row r="117" spans="1:25" s="2" customFormat="1" ht="137.25" customHeight="1">
      <c r="A117" s="302"/>
      <c r="B117" s="302"/>
      <c r="C117" s="305"/>
      <c r="D117" s="318"/>
      <c r="E117" s="208"/>
      <c r="F117" s="208"/>
      <c r="G117" s="208"/>
      <c r="H117" s="208"/>
      <c r="I117" s="208"/>
      <c r="J117" s="208"/>
      <c r="K117" s="236"/>
      <c r="L117" s="236"/>
      <c r="M117" s="236"/>
      <c r="N117" s="236"/>
      <c r="O117" s="236"/>
      <c r="P117" s="236"/>
      <c r="Q117" s="236"/>
      <c r="R117" s="236"/>
      <c r="S117" s="236"/>
      <c r="T117" s="236"/>
      <c r="U117" s="236"/>
      <c r="V117" s="236"/>
      <c r="W117" s="236"/>
      <c r="X117" s="126"/>
      <c r="Y117" s="330"/>
    </row>
    <row r="118" spans="1:25" s="2" customFormat="1" ht="18.75" customHeight="1">
      <c r="A118" s="318" t="s">
        <v>110</v>
      </c>
      <c r="B118" s="300" t="s">
        <v>253</v>
      </c>
      <c r="C118" s="87"/>
      <c r="D118" s="319"/>
      <c r="E118" s="285">
        <f>E122</f>
        <v>184157.8</v>
      </c>
      <c r="F118" s="285">
        <f>F122</f>
        <v>60407.7</v>
      </c>
      <c r="G118" s="285">
        <f aca="true" t="shared" si="7" ref="G118:W118">G122</f>
        <v>0</v>
      </c>
      <c r="H118" s="285">
        <f t="shared" si="7"/>
        <v>0</v>
      </c>
      <c r="I118" s="285">
        <f t="shared" si="7"/>
        <v>184157.8</v>
      </c>
      <c r="J118" s="285">
        <f t="shared" si="7"/>
        <v>60407.7</v>
      </c>
      <c r="K118" s="411">
        <f t="shared" si="7"/>
        <v>0</v>
      </c>
      <c r="L118" s="411">
        <f t="shared" si="7"/>
        <v>0</v>
      </c>
      <c r="M118" s="411">
        <f t="shared" si="7"/>
        <v>0</v>
      </c>
      <c r="N118" s="411">
        <f t="shared" si="7"/>
        <v>0</v>
      </c>
      <c r="O118" s="411">
        <f t="shared" si="7"/>
        <v>0</v>
      </c>
      <c r="P118" s="411">
        <f t="shared" si="7"/>
        <v>0</v>
      </c>
      <c r="Q118" s="411">
        <f t="shared" si="7"/>
        <v>0</v>
      </c>
      <c r="R118" s="411">
        <f t="shared" si="7"/>
        <v>0</v>
      </c>
      <c r="S118" s="411">
        <f t="shared" si="7"/>
        <v>0</v>
      </c>
      <c r="T118" s="411">
        <f t="shared" si="7"/>
        <v>0</v>
      </c>
      <c r="U118" s="411">
        <f t="shared" si="7"/>
        <v>0</v>
      </c>
      <c r="V118" s="411">
        <f t="shared" si="7"/>
        <v>0</v>
      </c>
      <c r="W118" s="411">
        <f t="shared" si="7"/>
        <v>0</v>
      </c>
      <c r="X118" s="131"/>
      <c r="Y118" s="329"/>
    </row>
    <row r="119" spans="1:25" s="2" customFormat="1" ht="18.75" customHeight="1">
      <c r="A119" s="318"/>
      <c r="B119" s="301"/>
      <c r="C119" s="88"/>
      <c r="D119" s="320"/>
      <c r="E119" s="286"/>
      <c r="F119" s="286"/>
      <c r="G119" s="286"/>
      <c r="H119" s="286"/>
      <c r="I119" s="286"/>
      <c r="J119" s="286"/>
      <c r="K119" s="412"/>
      <c r="L119" s="412"/>
      <c r="M119" s="412"/>
      <c r="N119" s="412"/>
      <c r="O119" s="412"/>
      <c r="P119" s="412"/>
      <c r="Q119" s="412"/>
      <c r="R119" s="412"/>
      <c r="S119" s="412"/>
      <c r="T119" s="412"/>
      <c r="U119" s="412"/>
      <c r="V119" s="412"/>
      <c r="W119" s="412"/>
      <c r="X119" s="132"/>
      <c r="Y119" s="395"/>
    </row>
    <row r="120" spans="1:25" s="2" customFormat="1" ht="36" customHeight="1">
      <c r="A120" s="318"/>
      <c r="B120" s="301"/>
      <c r="C120" s="88"/>
      <c r="D120" s="320"/>
      <c r="E120" s="286"/>
      <c r="F120" s="286"/>
      <c r="G120" s="286"/>
      <c r="H120" s="286"/>
      <c r="I120" s="286"/>
      <c r="J120" s="286"/>
      <c r="K120" s="412"/>
      <c r="L120" s="412"/>
      <c r="M120" s="412"/>
      <c r="N120" s="412"/>
      <c r="O120" s="412"/>
      <c r="P120" s="412"/>
      <c r="Q120" s="412"/>
      <c r="R120" s="412"/>
      <c r="S120" s="412"/>
      <c r="T120" s="412"/>
      <c r="U120" s="412"/>
      <c r="V120" s="412"/>
      <c r="W120" s="412"/>
      <c r="X120" s="132"/>
      <c r="Y120" s="395"/>
    </row>
    <row r="121" spans="1:25" s="2" customFormat="1" ht="18.75" customHeight="1" hidden="1">
      <c r="A121" s="318"/>
      <c r="B121" s="302"/>
      <c r="C121" s="95"/>
      <c r="D121" s="64"/>
      <c r="E121" s="287"/>
      <c r="F121" s="287"/>
      <c r="G121" s="287"/>
      <c r="H121" s="287"/>
      <c r="I121" s="287"/>
      <c r="J121" s="287"/>
      <c r="K121" s="413"/>
      <c r="L121" s="413"/>
      <c r="M121" s="413"/>
      <c r="N121" s="413"/>
      <c r="O121" s="413"/>
      <c r="P121" s="413"/>
      <c r="Q121" s="413"/>
      <c r="R121" s="413"/>
      <c r="S121" s="413"/>
      <c r="T121" s="413"/>
      <c r="U121" s="413"/>
      <c r="V121" s="413"/>
      <c r="W121" s="413"/>
      <c r="X121" s="133"/>
      <c r="Y121" s="330"/>
    </row>
    <row r="122" spans="1:25" s="2" customFormat="1" ht="30" customHeight="1">
      <c r="A122" s="318" t="s">
        <v>65</v>
      </c>
      <c r="B122" s="300" t="s">
        <v>23</v>
      </c>
      <c r="C122" s="303" t="s">
        <v>316</v>
      </c>
      <c r="D122" s="318" t="s">
        <v>84</v>
      </c>
      <c r="E122" s="206">
        <v>184157.8</v>
      </c>
      <c r="F122" s="285">
        <v>60407.7</v>
      </c>
      <c r="G122" s="206">
        <v>0</v>
      </c>
      <c r="H122" s="206">
        <v>0</v>
      </c>
      <c r="I122" s="206">
        <v>184157.8</v>
      </c>
      <c r="J122" s="206">
        <v>60407.7</v>
      </c>
      <c r="K122" s="206">
        <v>0</v>
      </c>
      <c r="L122" s="206">
        <v>0</v>
      </c>
      <c r="M122" s="206">
        <v>0</v>
      </c>
      <c r="N122" s="206">
        <v>0</v>
      </c>
      <c r="O122" s="206">
        <v>0</v>
      </c>
      <c r="P122" s="206">
        <v>0</v>
      </c>
      <c r="Q122" s="206">
        <v>0</v>
      </c>
      <c r="R122" s="206">
        <v>0</v>
      </c>
      <c r="S122" s="206">
        <v>0</v>
      </c>
      <c r="T122" s="206">
        <v>0</v>
      </c>
      <c r="U122" s="206">
        <v>0</v>
      </c>
      <c r="V122" s="206">
        <v>0</v>
      </c>
      <c r="W122" s="206">
        <v>0</v>
      </c>
      <c r="X122" s="54"/>
      <c r="Y122" s="329"/>
    </row>
    <row r="123" spans="1:25" s="2" customFormat="1" ht="18.75" customHeight="1">
      <c r="A123" s="318"/>
      <c r="B123" s="301"/>
      <c r="C123" s="304"/>
      <c r="D123" s="318"/>
      <c r="E123" s="207"/>
      <c r="F123" s="286"/>
      <c r="G123" s="207"/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  <c r="R123" s="207"/>
      <c r="S123" s="207"/>
      <c r="T123" s="207"/>
      <c r="U123" s="207"/>
      <c r="V123" s="207"/>
      <c r="W123" s="207"/>
      <c r="X123" s="55"/>
      <c r="Y123" s="395"/>
    </row>
    <row r="124" spans="1:25" s="2" customFormat="1" ht="159" customHeight="1">
      <c r="A124" s="318"/>
      <c r="B124" s="302"/>
      <c r="C124" s="305"/>
      <c r="D124" s="318"/>
      <c r="E124" s="208"/>
      <c r="F124" s="286"/>
      <c r="G124" s="208"/>
      <c r="H124" s="208"/>
      <c r="I124" s="208"/>
      <c r="J124" s="208"/>
      <c r="K124" s="208"/>
      <c r="L124" s="208"/>
      <c r="M124" s="208"/>
      <c r="N124" s="208"/>
      <c r="O124" s="208"/>
      <c r="P124" s="208"/>
      <c r="Q124" s="208"/>
      <c r="R124" s="208"/>
      <c r="S124" s="208"/>
      <c r="T124" s="208"/>
      <c r="U124" s="208"/>
      <c r="V124" s="208"/>
      <c r="W124" s="208"/>
      <c r="X124" s="56"/>
      <c r="Y124" s="330"/>
    </row>
    <row r="125" spans="1:25" s="6" customFormat="1" ht="34.5" customHeight="1">
      <c r="A125" s="210" t="s">
        <v>111</v>
      </c>
      <c r="B125" s="318" t="s">
        <v>254</v>
      </c>
      <c r="C125" s="303"/>
      <c r="D125" s="210"/>
      <c r="E125" s="206">
        <f aca="true" t="shared" si="8" ref="E125:J125">E129+E136+E143+E150+E157+E164+E171+E178+E185</f>
        <v>0</v>
      </c>
      <c r="F125" s="206">
        <f t="shared" si="8"/>
        <v>44064.7</v>
      </c>
      <c r="G125" s="206">
        <f t="shared" si="8"/>
        <v>0</v>
      </c>
      <c r="H125" s="206">
        <f t="shared" si="8"/>
        <v>423083.3</v>
      </c>
      <c r="I125" s="206">
        <f t="shared" si="8"/>
        <v>0</v>
      </c>
      <c r="J125" s="206">
        <f t="shared" si="8"/>
        <v>44064.7</v>
      </c>
      <c r="K125" s="206">
        <f aca="true" t="shared" si="9" ref="K125:W125">K129+K136+K143+K150+K157+K164+K178+K185</f>
        <v>0</v>
      </c>
      <c r="L125" s="206">
        <f t="shared" si="9"/>
        <v>0</v>
      </c>
      <c r="M125" s="206">
        <f t="shared" si="9"/>
        <v>0</v>
      </c>
      <c r="N125" s="206">
        <f t="shared" si="9"/>
        <v>0</v>
      </c>
      <c r="O125" s="206">
        <f t="shared" si="9"/>
        <v>0</v>
      </c>
      <c r="P125" s="206">
        <f t="shared" si="9"/>
        <v>0</v>
      </c>
      <c r="Q125" s="206">
        <f t="shared" si="9"/>
        <v>0</v>
      </c>
      <c r="R125" s="206">
        <f t="shared" si="9"/>
        <v>0</v>
      </c>
      <c r="S125" s="206">
        <f t="shared" si="9"/>
        <v>0</v>
      </c>
      <c r="T125" s="206">
        <f t="shared" si="9"/>
        <v>0</v>
      </c>
      <c r="U125" s="206">
        <f t="shared" si="9"/>
        <v>0</v>
      </c>
      <c r="V125" s="206">
        <f t="shared" si="9"/>
        <v>0</v>
      </c>
      <c r="W125" s="206">
        <f t="shared" si="9"/>
        <v>0</v>
      </c>
      <c r="X125" s="54"/>
      <c r="Y125" s="408"/>
    </row>
    <row r="126" spans="1:25" s="6" customFormat="1" ht="18.75" customHeight="1">
      <c r="A126" s="210"/>
      <c r="B126" s="318"/>
      <c r="C126" s="304"/>
      <c r="D126" s="210"/>
      <c r="E126" s="207"/>
      <c r="F126" s="207"/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  <c r="Q126" s="207"/>
      <c r="R126" s="207"/>
      <c r="S126" s="207"/>
      <c r="T126" s="207"/>
      <c r="U126" s="207"/>
      <c r="V126" s="207"/>
      <c r="W126" s="207"/>
      <c r="X126" s="55"/>
      <c r="Y126" s="409"/>
    </row>
    <row r="127" spans="1:25" s="6" customFormat="1" ht="18.75" customHeight="1">
      <c r="A127" s="210"/>
      <c r="B127" s="318"/>
      <c r="C127" s="304"/>
      <c r="D127" s="210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7"/>
      <c r="P127" s="207"/>
      <c r="Q127" s="207"/>
      <c r="R127" s="207"/>
      <c r="S127" s="207"/>
      <c r="T127" s="207"/>
      <c r="U127" s="207"/>
      <c r="V127" s="207"/>
      <c r="W127" s="207"/>
      <c r="X127" s="55"/>
      <c r="Y127" s="409"/>
    </row>
    <row r="128" spans="1:25" s="6" customFormat="1" ht="32.25" customHeight="1">
      <c r="A128" s="210"/>
      <c r="B128" s="318"/>
      <c r="C128" s="305"/>
      <c r="D128" s="210"/>
      <c r="E128" s="208"/>
      <c r="F128" s="208"/>
      <c r="G128" s="208"/>
      <c r="H128" s="208"/>
      <c r="I128" s="208"/>
      <c r="J128" s="208"/>
      <c r="K128" s="208"/>
      <c r="L128" s="208"/>
      <c r="M128" s="208"/>
      <c r="N128" s="208"/>
      <c r="O128" s="208"/>
      <c r="P128" s="208"/>
      <c r="Q128" s="208"/>
      <c r="R128" s="208"/>
      <c r="S128" s="208"/>
      <c r="T128" s="208"/>
      <c r="U128" s="208"/>
      <c r="V128" s="208"/>
      <c r="W128" s="208"/>
      <c r="X128" s="56"/>
      <c r="Y128" s="410"/>
    </row>
    <row r="129" spans="1:25" s="6" customFormat="1" ht="40.5" customHeight="1">
      <c r="A129" s="210" t="s">
        <v>161</v>
      </c>
      <c r="B129" s="318" t="s">
        <v>195</v>
      </c>
      <c r="C129" s="303" t="s">
        <v>317</v>
      </c>
      <c r="D129" s="210"/>
      <c r="E129" s="206">
        <f>E133</f>
        <v>0</v>
      </c>
      <c r="F129" s="206">
        <f>F133</f>
        <v>22242.8</v>
      </c>
      <c r="G129" s="206">
        <f aca="true" t="shared" si="10" ref="G129:W129">G133</f>
        <v>0</v>
      </c>
      <c r="H129" s="206">
        <f>H133</f>
        <v>249867.5</v>
      </c>
      <c r="I129" s="206">
        <f t="shared" si="10"/>
        <v>0</v>
      </c>
      <c r="J129" s="206">
        <f t="shared" si="10"/>
        <v>22242.8</v>
      </c>
      <c r="K129" s="206">
        <f t="shared" si="10"/>
        <v>0</v>
      </c>
      <c r="L129" s="206">
        <f t="shared" si="10"/>
        <v>0</v>
      </c>
      <c r="M129" s="206">
        <f t="shared" si="10"/>
        <v>0</v>
      </c>
      <c r="N129" s="206">
        <f t="shared" si="10"/>
        <v>0</v>
      </c>
      <c r="O129" s="206">
        <f t="shared" si="10"/>
        <v>0</v>
      </c>
      <c r="P129" s="206">
        <f t="shared" si="10"/>
        <v>0</v>
      </c>
      <c r="Q129" s="206">
        <f t="shared" si="10"/>
        <v>0</v>
      </c>
      <c r="R129" s="206">
        <f t="shared" si="10"/>
        <v>0</v>
      </c>
      <c r="S129" s="206">
        <f t="shared" si="10"/>
        <v>0</v>
      </c>
      <c r="T129" s="206">
        <f t="shared" si="10"/>
        <v>0</v>
      </c>
      <c r="U129" s="206">
        <f t="shared" si="10"/>
        <v>0</v>
      </c>
      <c r="V129" s="206">
        <f t="shared" si="10"/>
        <v>0</v>
      </c>
      <c r="W129" s="206">
        <f t="shared" si="10"/>
        <v>0</v>
      </c>
      <c r="X129" s="54"/>
      <c r="Y129" s="280"/>
    </row>
    <row r="130" spans="1:25" s="6" customFormat="1" ht="27" customHeight="1">
      <c r="A130" s="210"/>
      <c r="B130" s="318"/>
      <c r="C130" s="305"/>
      <c r="D130" s="210"/>
      <c r="E130" s="207"/>
      <c r="F130" s="207"/>
      <c r="G130" s="207"/>
      <c r="H130" s="207"/>
      <c r="I130" s="207"/>
      <c r="J130" s="207"/>
      <c r="K130" s="207"/>
      <c r="L130" s="207"/>
      <c r="M130" s="207"/>
      <c r="N130" s="207"/>
      <c r="O130" s="207"/>
      <c r="P130" s="207"/>
      <c r="Q130" s="207"/>
      <c r="R130" s="207"/>
      <c r="S130" s="207"/>
      <c r="T130" s="207"/>
      <c r="U130" s="207"/>
      <c r="V130" s="207"/>
      <c r="W130" s="207"/>
      <c r="X130" s="55"/>
      <c r="Y130" s="282"/>
    </row>
    <row r="131" spans="1:25" s="6" customFormat="1" ht="18.75" customHeight="1" hidden="1">
      <c r="A131" s="210"/>
      <c r="B131" s="318"/>
      <c r="C131" s="86"/>
      <c r="D131" s="210"/>
      <c r="E131" s="207"/>
      <c r="F131" s="207"/>
      <c r="G131" s="207"/>
      <c r="H131" s="207"/>
      <c r="I131" s="207"/>
      <c r="J131" s="207"/>
      <c r="K131" s="207"/>
      <c r="L131" s="207"/>
      <c r="M131" s="207"/>
      <c r="N131" s="207"/>
      <c r="O131" s="207"/>
      <c r="P131" s="207"/>
      <c r="Q131" s="207"/>
      <c r="R131" s="207"/>
      <c r="S131" s="207"/>
      <c r="T131" s="207"/>
      <c r="U131" s="207"/>
      <c r="V131" s="207"/>
      <c r="W131" s="207"/>
      <c r="X131" s="55"/>
      <c r="Y131" s="14"/>
    </row>
    <row r="132" spans="1:25" s="6" customFormat="1" ht="18.75" customHeight="1" hidden="1">
      <c r="A132" s="210"/>
      <c r="B132" s="318"/>
      <c r="C132" s="86"/>
      <c r="D132" s="210"/>
      <c r="E132" s="208"/>
      <c r="F132" s="208"/>
      <c r="G132" s="208"/>
      <c r="H132" s="208"/>
      <c r="I132" s="208"/>
      <c r="J132" s="208"/>
      <c r="K132" s="208"/>
      <c r="L132" s="208"/>
      <c r="M132" s="208"/>
      <c r="N132" s="208"/>
      <c r="O132" s="208"/>
      <c r="P132" s="208"/>
      <c r="Q132" s="208"/>
      <c r="R132" s="208"/>
      <c r="S132" s="208"/>
      <c r="T132" s="208"/>
      <c r="U132" s="208"/>
      <c r="V132" s="208"/>
      <c r="W132" s="208"/>
      <c r="X132" s="56"/>
      <c r="Y132" s="14"/>
    </row>
    <row r="133" spans="1:25" s="6" customFormat="1" ht="40.5" customHeight="1">
      <c r="A133" s="210" t="s">
        <v>196</v>
      </c>
      <c r="B133" s="318" t="s">
        <v>197</v>
      </c>
      <c r="C133" s="303"/>
      <c r="D133" s="318" t="s">
        <v>84</v>
      </c>
      <c r="E133" s="206">
        <v>0</v>
      </c>
      <c r="F133" s="206">
        <v>22242.8</v>
      </c>
      <c r="G133" s="206">
        <v>0</v>
      </c>
      <c r="H133" s="206">
        <v>249867.5</v>
      </c>
      <c r="I133" s="206">
        <v>0</v>
      </c>
      <c r="J133" s="206">
        <v>22242.8</v>
      </c>
      <c r="K133" s="234">
        <v>0</v>
      </c>
      <c r="L133" s="234">
        <v>0</v>
      </c>
      <c r="M133" s="234">
        <v>0</v>
      </c>
      <c r="N133" s="234">
        <v>0</v>
      </c>
      <c r="O133" s="234">
        <v>0</v>
      </c>
      <c r="P133" s="234">
        <v>0</v>
      </c>
      <c r="Q133" s="234">
        <v>0</v>
      </c>
      <c r="R133" s="234">
        <v>0</v>
      </c>
      <c r="S133" s="234">
        <v>0</v>
      </c>
      <c r="T133" s="234">
        <v>0</v>
      </c>
      <c r="U133" s="234">
        <v>0</v>
      </c>
      <c r="V133" s="234">
        <v>0</v>
      </c>
      <c r="W133" s="234">
        <v>0</v>
      </c>
      <c r="X133" s="124"/>
      <c r="Y133" s="329"/>
    </row>
    <row r="134" spans="1:25" s="6" customFormat="1" ht="18.75" customHeight="1">
      <c r="A134" s="210"/>
      <c r="B134" s="318"/>
      <c r="C134" s="304"/>
      <c r="D134" s="318"/>
      <c r="E134" s="207"/>
      <c r="F134" s="207"/>
      <c r="G134" s="207"/>
      <c r="H134" s="207"/>
      <c r="I134" s="207"/>
      <c r="J134" s="207"/>
      <c r="K134" s="235"/>
      <c r="L134" s="235"/>
      <c r="M134" s="235"/>
      <c r="N134" s="235"/>
      <c r="O134" s="235"/>
      <c r="P134" s="235"/>
      <c r="Q134" s="235"/>
      <c r="R134" s="235"/>
      <c r="S134" s="235"/>
      <c r="T134" s="235"/>
      <c r="U134" s="235"/>
      <c r="V134" s="235"/>
      <c r="W134" s="235"/>
      <c r="X134" s="125"/>
      <c r="Y134" s="395"/>
    </row>
    <row r="135" spans="1:25" s="2" customFormat="1" ht="150.75" customHeight="1">
      <c r="A135" s="210"/>
      <c r="B135" s="318"/>
      <c r="C135" s="305"/>
      <c r="D135" s="318"/>
      <c r="E135" s="208"/>
      <c r="F135" s="208"/>
      <c r="G135" s="208"/>
      <c r="H135" s="208"/>
      <c r="I135" s="208"/>
      <c r="J135" s="208"/>
      <c r="K135" s="236"/>
      <c r="L135" s="236"/>
      <c r="M135" s="236"/>
      <c r="N135" s="236"/>
      <c r="O135" s="236"/>
      <c r="P135" s="236"/>
      <c r="Q135" s="236"/>
      <c r="R135" s="236"/>
      <c r="S135" s="236"/>
      <c r="T135" s="236"/>
      <c r="U135" s="236"/>
      <c r="V135" s="236"/>
      <c r="W135" s="236"/>
      <c r="X135" s="126"/>
      <c r="Y135" s="330"/>
    </row>
    <row r="136" spans="1:25" s="2" customFormat="1" ht="37.5" customHeight="1">
      <c r="A136" s="210" t="s">
        <v>162</v>
      </c>
      <c r="B136" s="300" t="s">
        <v>198</v>
      </c>
      <c r="C136" s="303" t="s">
        <v>318</v>
      </c>
      <c r="D136" s="331"/>
      <c r="E136" s="206">
        <f>E140</f>
        <v>0</v>
      </c>
      <c r="F136" s="206">
        <f>F140</f>
        <v>485.1</v>
      </c>
      <c r="G136" s="206">
        <f>G140</f>
        <v>0</v>
      </c>
      <c r="H136" s="206">
        <f>H140</f>
        <v>10710</v>
      </c>
      <c r="I136" s="206">
        <f>I140</f>
        <v>0</v>
      </c>
      <c r="J136" s="206">
        <f aca="true" t="shared" si="11" ref="J136:W136">J140</f>
        <v>485.1</v>
      </c>
      <c r="K136" s="234">
        <f t="shared" si="11"/>
        <v>0</v>
      </c>
      <c r="L136" s="234">
        <f t="shared" si="11"/>
        <v>0</v>
      </c>
      <c r="M136" s="234">
        <f t="shared" si="11"/>
        <v>0</v>
      </c>
      <c r="N136" s="234">
        <f t="shared" si="11"/>
        <v>0</v>
      </c>
      <c r="O136" s="234">
        <f t="shared" si="11"/>
        <v>0</v>
      </c>
      <c r="P136" s="234">
        <f t="shared" si="11"/>
        <v>0</v>
      </c>
      <c r="Q136" s="234">
        <f t="shared" si="11"/>
        <v>0</v>
      </c>
      <c r="R136" s="234">
        <f t="shared" si="11"/>
        <v>0</v>
      </c>
      <c r="S136" s="234">
        <f t="shared" si="11"/>
        <v>0</v>
      </c>
      <c r="T136" s="234">
        <f t="shared" si="11"/>
        <v>0</v>
      </c>
      <c r="U136" s="234">
        <f t="shared" si="11"/>
        <v>0</v>
      </c>
      <c r="V136" s="234">
        <f t="shared" si="11"/>
        <v>0</v>
      </c>
      <c r="W136" s="234">
        <f t="shared" si="11"/>
        <v>0</v>
      </c>
      <c r="X136" s="124"/>
      <c r="Y136" s="329"/>
    </row>
    <row r="137" spans="1:25" s="2" customFormat="1" ht="18.75" customHeight="1">
      <c r="A137" s="210"/>
      <c r="B137" s="301"/>
      <c r="C137" s="304"/>
      <c r="D137" s="332"/>
      <c r="E137" s="207"/>
      <c r="F137" s="207"/>
      <c r="G137" s="207"/>
      <c r="H137" s="207"/>
      <c r="I137" s="207"/>
      <c r="J137" s="207"/>
      <c r="K137" s="235"/>
      <c r="L137" s="235"/>
      <c r="M137" s="235"/>
      <c r="N137" s="235"/>
      <c r="O137" s="235"/>
      <c r="P137" s="235"/>
      <c r="Q137" s="235"/>
      <c r="R137" s="235"/>
      <c r="S137" s="235"/>
      <c r="T137" s="235"/>
      <c r="U137" s="235"/>
      <c r="V137" s="235"/>
      <c r="W137" s="235"/>
      <c r="X137" s="125"/>
      <c r="Y137" s="395"/>
    </row>
    <row r="138" spans="1:25" s="2" customFormat="1" ht="18.75" customHeight="1">
      <c r="A138" s="210"/>
      <c r="B138" s="301"/>
      <c r="C138" s="304"/>
      <c r="D138" s="332"/>
      <c r="E138" s="207"/>
      <c r="F138" s="207"/>
      <c r="G138" s="207"/>
      <c r="H138" s="207"/>
      <c r="I138" s="207"/>
      <c r="J138" s="207"/>
      <c r="K138" s="235"/>
      <c r="L138" s="235"/>
      <c r="M138" s="235"/>
      <c r="N138" s="235"/>
      <c r="O138" s="235"/>
      <c r="P138" s="235"/>
      <c r="Q138" s="235"/>
      <c r="R138" s="235"/>
      <c r="S138" s="235"/>
      <c r="T138" s="235"/>
      <c r="U138" s="235"/>
      <c r="V138" s="235"/>
      <c r="W138" s="235"/>
      <c r="X138" s="125"/>
      <c r="Y138" s="395"/>
    </row>
    <row r="139" spans="1:25" s="2" customFormat="1" ht="51.75" customHeight="1">
      <c r="A139" s="210"/>
      <c r="B139" s="302"/>
      <c r="C139" s="305"/>
      <c r="D139" s="333"/>
      <c r="E139" s="208"/>
      <c r="F139" s="208"/>
      <c r="G139" s="208"/>
      <c r="H139" s="208"/>
      <c r="I139" s="208"/>
      <c r="J139" s="208"/>
      <c r="K139" s="236"/>
      <c r="L139" s="236"/>
      <c r="M139" s="236"/>
      <c r="N139" s="236"/>
      <c r="O139" s="236"/>
      <c r="P139" s="236"/>
      <c r="Q139" s="236"/>
      <c r="R139" s="236"/>
      <c r="S139" s="236"/>
      <c r="T139" s="236"/>
      <c r="U139" s="236"/>
      <c r="V139" s="236"/>
      <c r="W139" s="236"/>
      <c r="X139" s="126"/>
      <c r="Y139" s="330"/>
    </row>
    <row r="140" spans="1:25" s="2" customFormat="1" ht="60.75" customHeight="1">
      <c r="A140" s="211" t="s">
        <v>199</v>
      </c>
      <c r="B140" s="300" t="s">
        <v>200</v>
      </c>
      <c r="C140" s="303"/>
      <c r="D140" s="318" t="s">
        <v>84</v>
      </c>
      <c r="E140" s="206">
        <v>0</v>
      </c>
      <c r="F140" s="206">
        <v>485.1</v>
      </c>
      <c r="G140" s="206">
        <v>0</v>
      </c>
      <c r="H140" s="206">
        <v>10710</v>
      </c>
      <c r="I140" s="206">
        <v>0</v>
      </c>
      <c r="J140" s="206">
        <v>485.1</v>
      </c>
      <c r="K140" s="234">
        <v>0</v>
      </c>
      <c r="L140" s="234">
        <v>0</v>
      </c>
      <c r="M140" s="234">
        <v>0</v>
      </c>
      <c r="N140" s="234">
        <v>0</v>
      </c>
      <c r="O140" s="234">
        <v>0</v>
      </c>
      <c r="P140" s="234">
        <v>0</v>
      </c>
      <c r="Q140" s="234">
        <v>0</v>
      </c>
      <c r="R140" s="234">
        <v>0</v>
      </c>
      <c r="S140" s="234">
        <v>0</v>
      </c>
      <c r="T140" s="234">
        <v>0</v>
      </c>
      <c r="U140" s="234">
        <v>0</v>
      </c>
      <c r="V140" s="234">
        <v>0</v>
      </c>
      <c r="W140" s="234">
        <v>0</v>
      </c>
      <c r="X140" s="124"/>
      <c r="Y140" s="329"/>
    </row>
    <row r="141" spans="1:25" s="2" customFormat="1" ht="94.5" customHeight="1">
      <c r="A141" s="212"/>
      <c r="B141" s="301"/>
      <c r="C141" s="304"/>
      <c r="D141" s="318"/>
      <c r="E141" s="207"/>
      <c r="F141" s="207"/>
      <c r="G141" s="207"/>
      <c r="H141" s="207"/>
      <c r="I141" s="207"/>
      <c r="J141" s="207"/>
      <c r="K141" s="235"/>
      <c r="L141" s="235"/>
      <c r="M141" s="235"/>
      <c r="N141" s="235"/>
      <c r="O141" s="235"/>
      <c r="P141" s="235"/>
      <c r="Q141" s="235"/>
      <c r="R141" s="235"/>
      <c r="S141" s="235"/>
      <c r="T141" s="235"/>
      <c r="U141" s="235"/>
      <c r="V141" s="235"/>
      <c r="W141" s="235"/>
      <c r="X141" s="125"/>
      <c r="Y141" s="395"/>
    </row>
    <row r="142" spans="1:25" s="2" customFormat="1" ht="139.5" customHeight="1" hidden="1">
      <c r="A142" s="213"/>
      <c r="B142" s="301"/>
      <c r="C142" s="88"/>
      <c r="D142" s="318"/>
      <c r="E142" s="208"/>
      <c r="F142" s="208"/>
      <c r="G142" s="208"/>
      <c r="H142" s="208"/>
      <c r="I142" s="208"/>
      <c r="J142" s="208"/>
      <c r="K142" s="236"/>
      <c r="L142" s="236"/>
      <c r="M142" s="236"/>
      <c r="N142" s="236"/>
      <c r="O142" s="236"/>
      <c r="P142" s="236"/>
      <c r="Q142" s="236"/>
      <c r="R142" s="236"/>
      <c r="S142" s="236"/>
      <c r="T142" s="236"/>
      <c r="U142" s="236"/>
      <c r="V142" s="236"/>
      <c r="W142" s="236"/>
      <c r="X142" s="126"/>
      <c r="Y142" s="330"/>
    </row>
    <row r="143" spans="1:26" s="16" customFormat="1" ht="38.25" customHeight="1">
      <c r="A143" s="247" t="s">
        <v>163</v>
      </c>
      <c r="B143" s="358" t="s">
        <v>202</v>
      </c>
      <c r="C143" s="392" t="s">
        <v>319</v>
      </c>
      <c r="D143" s="407"/>
      <c r="E143" s="234">
        <f>E147</f>
        <v>0</v>
      </c>
      <c r="F143" s="234">
        <f>F147</f>
        <v>100</v>
      </c>
      <c r="G143" s="234">
        <f>G147</f>
        <v>0</v>
      </c>
      <c r="H143" s="234">
        <f>H147</f>
        <v>43350</v>
      </c>
      <c r="I143" s="234">
        <f>I147</f>
        <v>0</v>
      </c>
      <c r="J143" s="206">
        <f>J147</f>
        <v>100</v>
      </c>
      <c r="K143" s="234">
        <f aca="true" t="shared" si="12" ref="K143:W143">K147</f>
        <v>0</v>
      </c>
      <c r="L143" s="234">
        <f t="shared" si="12"/>
        <v>0</v>
      </c>
      <c r="M143" s="234">
        <f t="shared" si="12"/>
        <v>0</v>
      </c>
      <c r="N143" s="234">
        <f t="shared" si="12"/>
        <v>0</v>
      </c>
      <c r="O143" s="234">
        <f t="shared" si="12"/>
        <v>0</v>
      </c>
      <c r="P143" s="234">
        <f t="shared" si="12"/>
        <v>0</v>
      </c>
      <c r="Q143" s="234">
        <f t="shared" si="12"/>
        <v>0</v>
      </c>
      <c r="R143" s="234">
        <f t="shared" si="12"/>
        <v>0</v>
      </c>
      <c r="S143" s="234">
        <f t="shared" si="12"/>
        <v>0</v>
      </c>
      <c r="T143" s="234">
        <f t="shared" si="12"/>
        <v>0</v>
      </c>
      <c r="U143" s="234">
        <f t="shared" si="12"/>
        <v>0</v>
      </c>
      <c r="V143" s="234">
        <f t="shared" si="12"/>
        <v>0</v>
      </c>
      <c r="W143" s="234">
        <f t="shared" si="12"/>
        <v>0</v>
      </c>
      <c r="X143" s="124"/>
      <c r="Y143" s="350"/>
      <c r="Z143" s="15"/>
    </row>
    <row r="144" spans="1:26" s="16" customFormat="1" ht="19.5" customHeight="1">
      <c r="A144" s="247"/>
      <c r="B144" s="359"/>
      <c r="C144" s="393"/>
      <c r="D144" s="407"/>
      <c r="E144" s="235"/>
      <c r="F144" s="235"/>
      <c r="G144" s="235"/>
      <c r="H144" s="235"/>
      <c r="I144" s="235"/>
      <c r="J144" s="207"/>
      <c r="K144" s="235"/>
      <c r="L144" s="235"/>
      <c r="M144" s="235"/>
      <c r="N144" s="235"/>
      <c r="O144" s="235"/>
      <c r="P144" s="235"/>
      <c r="Q144" s="235"/>
      <c r="R144" s="235"/>
      <c r="S144" s="235"/>
      <c r="T144" s="235"/>
      <c r="U144" s="235"/>
      <c r="V144" s="235"/>
      <c r="W144" s="235"/>
      <c r="X144" s="125"/>
      <c r="Y144" s="351"/>
      <c r="Z144" s="15"/>
    </row>
    <row r="145" spans="1:26" s="16" customFormat="1" ht="31.5" customHeight="1" hidden="1">
      <c r="A145" s="247"/>
      <c r="B145" s="359"/>
      <c r="C145" s="393"/>
      <c r="D145" s="407"/>
      <c r="E145" s="235"/>
      <c r="F145" s="235"/>
      <c r="G145" s="235"/>
      <c r="H145" s="235"/>
      <c r="I145" s="235"/>
      <c r="J145" s="207"/>
      <c r="K145" s="235"/>
      <c r="L145" s="235"/>
      <c r="M145" s="235"/>
      <c r="N145" s="235"/>
      <c r="O145" s="235"/>
      <c r="P145" s="235"/>
      <c r="Q145" s="235"/>
      <c r="R145" s="235"/>
      <c r="S145" s="235"/>
      <c r="T145" s="235"/>
      <c r="U145" s="235"/>
      <c r="V145" s="235"/>
      <c r="W145" s="235"/>
      <c r="X145" s="125"/>
      <c r="Y145" s="351"/>
      <c r="Z145" s="15"/>
    </row>
    <row r="146" spans="1:26" s="16" customFormat="1" ht="18.75" customHeight="1">
      <c r="A146" s="247"/>
      <c r="B146" s="360"/>
      <c r="C146" s="394"/>
      <c r="D146" s="407"/>
      <c r="E146" s="236"/>
      <c r="F146" s="236"/>
      <c r="G146" s="236"/>
      <c r="H146" s="236"/>
      <c r="I146" s="236"/>
      <c r="J146" s="208"/>
      <c r="K146" s="236"/>
      <c r="L146" s="236"/>
      <c r="M146" s="236"/>
      <c r="N146" s="236"/>
      <c r="O146" s="236"/>
      <c r="P146" s="236"/>
      <c r="Q146" s="236"/>
      <c r="R146" s="236"/>
      <c r="S146" s="236"/>
      <c r="T146" s="236"/>
      <c r="U146" s="236"/>
      <c r="V146" s="236"/>
      <c r="W146" s="236"/>
      <c r="X146" s="126"/>
      <c r="Y146" s="352"/>
      <c r="Z146" s="15"/>
    </row>
    <row r="147" spans="1:25" s="17" customFormat="1" ht="54" customHeight="1">
      <c r="A147" s="252" t="s">
        <v>201</v>
      </c>
      <c r="B147" s="358" t="s">
        <v>203</v>
      </c>
      <c r="C147" s="96"/>
      <c r="D147" s="358" t="s">
        <v>84</v>
      </c>
      <c r="E147" s="234">
        <v>0</v>
      </c>
      <c r="F147" s="234">
        <v>100</v>
      </c>
      <c r="G147" s="234">
        <v>0</v>
      </c>
      <c r="H147" s="234">
        <v>43350</v>
      </c>
      <c r="I147" s="234">
        <v>0</v>
      </c>
      <c r="J147" s="206">
        <v>100</v>
      </c>
      <c r="K147" s="234">
        <v>0</v>
      </c>
      <c r="L147" s="234">
        <v>0</v>
      </c>
      <c r="M147" s="234">
        <v>0</v>
      </c>
      <c r="N147" s="234">
        <v>0</v>
      </c>
      <c r="O147" s="234">
        <v>0</v>
      </c>
      <c r="P147" s="234">
        <v>0</v>
      </c>
      <c r="Q147" s="234">
        <v>0</v>
      </c>
      <c r="R147" s="234">
        <v>0</v>
      </c>
      <c r="S147" s="234">
        <v>0</v>
      </c>
      <c r="T147" s="234">
        <v>0</v>
      </c>
      <c r="U147" s="234">
        <v>0</v>
      </c>
      <c r="V147" s="234">
        <v>0</v>
      </c>
      <c r="W147" s="234">
        <v>0</v>
      </c>
      <c r="X147" s="124"/>
      <c r="Y147" s="350"/>
    </row>
    <row r="148" spans="1:25" s="17" customFormat="1" ht="66.75" customHeight="1">
      <c r="A148" s="250"/>
      <c r="B148" s="360"/>
      <c r="C148" s="98"/>
      <c r="D148" s="360"/>
      <c r="E148" s="235"/>
      <c r="F148" s="235"/>
      <c r="G148" s="235"/>
      <c r="H148" s="235"/>
      <c r="I148" s="235"/>
      <c r="J148" s="207"/>
      <c r="K148" s="235"/>
      <c r="L148" s="235"/>
      <c r="M148" s="235"/>
      <c r="N148" s="235"/>
      <c r="O148" s="235"/>
      <c r="P148" s="235"/>
      <c r="Q148" s="235"/>
      <c r="R148" s="235"/>
      <c r="S148" s="235"/>
      <c r="T148" s="235"/>
      <c r="U148" s="235"/>
      <c r="V148" s="235"/>
      <c r="W148" s="235"/>
      <c r="X148" s="125"/>
      <c r="Y148" s="351"/>
    </row>
    <row r="149" spans="1:25" s="17" customFormat="1" ht="62.25" customHeight="1" hidden="1">
      <c r="A149" s="34"/>
      <c r="B149" s="39"/>
      <c r="C149" s="96"/>
      <c r="D149" s="39"/>
      <c r="E149" s="235"/>
      <c r="F149" s="235"/>
      <c r="G149" s="235"/>
      <c r="H149" s="235"/>
      <c r="I149" s="236"/>
      <c r="J149" s="208"/>
      <c r="K149" s="236"/>
      <c r="L149" s="236"/>
      <c r="M149" s="236"/>
      <c r="N149" s="236"/>
      <c r="O149" s="236"/>
      <c r="P149" s="236"/>
      <c r="Q149" s="236"/>
      <c r="R149" s="236"/>
      <c r="S149" s="236"/>
      <c r="T149" s="236"/>
      <c r="U149" s="236"/>
      <c r="V149" s="236"/>
      <c r="W149" s="236"/>
      <c r="X149" s="125"/>
      <c r="Y149" s="351"/>
    </row>
    <row r="150" spans="1:25" s="17" customFormat="1" ht="33.75" customHeight="1">
      <c r="A150" s="247" t="s">
        <v>164</v>
      </c>
      <c r="B150" s="391" t="s">
        <v>205</v>
      </c>
      <c r="C150" s="392" t="s">
        <v>320</v>
      </c>
      <c r="D150" s="391"/>
      <c r="E150" s="260">
        <f>E154</f>
        <v>0</v>
      </c>
      <c r="F150" s="260">
        <f aca="true" t="shared" si="13" ref="F150:W150">F154</f>
        <v>2000</v>
      </c>
      <c r="G150" s="260">
        <f t="shared" si="13"/>
        <v>0</v>
      </c>
      <c r="H150" s="260">
        <f t="shared" si="13"/>
        <v>100000</v>
      </c>
      <c r="I150" s="260">
        <f t="shared" si="13"/>
        <v>0</v>
      </c>
      <c r="J150" s="201">
        <f t="shared" si="13"/>
        <v>2000</v>
      </c>
      <c r="K150" s="260">
        <f t="shared" si="13"/>
        <v>0</v>
      </c>
      <c r="L150" s="260">
        <f t="shared" si="13"/>
        <v>0</v>
      </c>
      <c r="M150" s="260">
        <f t="shared" si="13"/>
        <v>0</v>
      </c>
      <c r="N150" s="260">
        <f t="shared" si="13"/>
        <v>0</v>
      </c>
      <c r="O150" s="260">
        <f t="shared" si="13"/>
        <v>0</v>
      </c>
      <c r="P150" s="260">
        <f t="shared" si="13"/>
        <v>0</v>
      </c>
      <c r="Q150" s="260">
        <f t="shared" si="13"/>
        <v>0</v>
      </c>
      <c r="R150" s="260">
        <f t="shared" si="13"/>
        <v>0</v>
      </c>
      <c r="S150" s="260">
        <f t="shared" si="13"/>
        <v>0</v>
      </c>
      <c r="T150" s="260">
        <f t="shared" si="13"/>
        <v>0</v>
      </c>
      <c r="U150" s="260">
        <f t="shared" si="13"/>
        <v>0</v>
      </c>
      <c r="V150" s="260">
        <f t="shared" si="13"/>
        <v>0</v>
      </c>
      <c r="W150" s="260">
        <f t="shared" si="13"/>
        <v>0</v>
      </c>
      <c r="X150" s="124"/>
      <c r="Y150" s="350"/>
    </row>
    <row r="151" spans="1:25" s="17" customFormat="1" ht="21" customHeight="1">
      <c r="A151" s="247"/>
      <c r="B151" s="391"/>
      <c r="C151" s="394"/>
      <c r="D151" s="391"/>
      <c r="E151" s="260"/>
      <c r="F151" s="260"/>
      <c r="G151" s="260"/>
      <c r="H151" s="260"/>
      <c r="I151" s="260"/>
      <c r="J151" s="201"/>
      <c r="K151" s="260"/>
      <c r="L151" s="260"/>
      <c r="M151" s="260"/>
      <c r="N151" s="260"/>
      <c r="O151" s="260"/>
      <c r="P151" s="260"/>
      <c r="Q151" s="260"/>
      <c r="R151" s="260"/>
      <c r="S151" s="260"/>
      <c r="T151" s="260"/>
      <c r="U151" s="260"/>
      <c r="V151" s="260"/>
      <c r="W151" s="260"/>
      <c r="X151" s="125"/>
      <c r="Y151" s="351"/>
    </row>
    <row r="152" spans="1:25" s="17" customFormat="1" ht="18.75" customHeight="1" hidden="1">
      <c r="A152" s="247"/>
      <c r="B152" s="391"/>
      <c r="C152" s="99"/>
      <c r="D152" s="391"/>
      <c r="E152" s="260"/>
      <c r="F152" s="260"/>
      <c r="G152" s="260"/>
      <c r="H152" s="260"/>
      <c r="I152" s="260"/>
      <c r="J152" s="201"/>
      <c r="K152" s="260"/>
      <c r="L152" s="260"/>
      <c r="M152" s="260"/>
      <c r="N152" s="260"/>
      <c r="O152" s="260"/>
      <c r="P152" s="260"/>
      <c r="Q152" s="260"/>
      <c r="R152" s="260"/>
      <c r="S152" s="260"/>
      <c r="T152" s="260"/>
      <c r="U152" s="260"/>
      <c r="V152" s="260"/>
      <c r="W152" s="260"/>
      <c r="X152" s="125"/>
      <c r="Y152" s="351"/>
    </row>
    <row r="153" spans="1:25" s="17" customFormat="1" ht="18.75" customHeight="1" hidden="1">
      <c r="A153" s="247"/>
      <c r="B153" s="391"/>
      <c r="C153" s="99"/>
      <c r="D153" s="391"/>
      <c r="E153" s="260"/>
      <c r="F153" s="260"/>
      <c r="G153" s="260"/>
      <c r="H153" s="260"/>
      <c r="I153" s="260"/>
      <c r="J153" s="201"/>
      <c r="K153" s="260"/>
      <c r="L153" s="260"/>
      <c r="M153" s="260"/>
      <c r="N153" s="260"/>
      <c r="O153" s="260"/>
      <c r="P153" s="260"/>
      <c r="Q153" s="260"/>
      <c r="R153" s="260"/>
      <c r="S153" s="260"/>
      <c r="T153" s="260"/>
      <c r="U153" s="260"/>
      <c r="V153" s="260"/>
      <c r="W153" s="260"/>
      <c r="X153" s="126"/>
      <c r="Y153" s="352"/>
    </row>
    <row r="154" spans="1:25" s="17" customFormat="1" ht="33.75" customHeight="1">
      <c r="A154" s="247" t="s">
        <v>204</v>
      </c>
      <c r="B154" s="391" t="s">
        <v>206</v>
      </c>
      <c r="C154" s="392"/>
      <c r="D154" s="391" t="s">
        <v>84</v>
      </c>
      <c r="E154" s="234">
        <v>0</v>
      </c>
      <c r="F154" s="234">
        <v>2000</v>
      </c>
      <c r="G154" s="234">
        <v>0</v>
      </c>
      <c r="H154" s="206">
        <v>100000</v>
      </c>
      <c r="I154" s="234">
        <v>0</v>
      </c>
      <c r="J154" s="206">
        <v>2000</v>
      </c>
      <c r="K154" s="234">
        <v>0</v>
      </c>
      <c r="L154" s="234">
        <v>0</v>
      </c>
      <c r="M154" s="234">
        <v>0</v>
      </c>
      <c r="N154" s="234">
        <v>0</v>
      </c>
      <c r="O154" s="234">
        <v>0</v>
      </c>
      <c r="P154" s="234">
        <v>0</v>
      </c>
      <c r="Q154" s="234">
        <v>0</v>
      </c>
      <c r="R154" s="234">
        <v>0</v>
      </c>
      <c r="S154" s="234">
        <v>0</v>
      </c>
      <c r="T154" s="234">
        <v>0</v>
      </c>
      <c r="U154" s="234">
        <v>0</v>
      </c>
      <c r="V154" s="234">
        <v>0</v>
      </c>
      <c r="W154" s="234">
        <v>0</v>
      </c>
      <c r="X154" s="124"/>
      <c r="Y154" s="350"/>
    </row>
    <row r="155" spans="1:25" s="17" customFormat="1" ht="36.75" customHeight="1">
      <c r="A155" s="247"/>
      <c r="B155" s="391"/>
      <c r="C155" s="393"/>
      <c r="D155" s="391"/>
      <c r="E155" s="235"/>
      <c r="F155" s="235"/>
      <c r="G155" s="235"/>
      <c r="H155" s="207"/>
      <c r="I155" s="235"/>
      <c r="J155" s="207"/>
      <c r="K155" s="235"/>
      <c r="L155" s="235"/>
      <c r="M155" s="235"/>
      <c r="N155" s="235"/>
      <c r="O155" s="235"/>
      <c r="P155" s="235"/>
      <c r="Q155" s="235"/>
      <c r="R155" s="235"/>
      <c r="S155" s="235"/>
      <c r="T155" s="235"/>
      <c r="U155" s="235"/>
      <c r="V155" s="235"/>
      <c r="W155" s="235"/>
      <c r="X155" s="125"/>
      <c r="Y155" s="351"/>
    </row>
    <row r="156" spans="1:25" s="17" customFormat="1" ht="57.75" customHeight="1">
      <c r="A156" s="247"/>
      <c r="B156" s="391"/>
      <c r="C156" s="394"/>
      <c r="D156" s="391"/>
      <c r="E156" s="236"/>
      <c r="F156" s="236"/>
      <c r="G156" s="236"/>
      <c r="H156" s="208"/>
      <c r="I156" s="236"/>
      <c r="J156" s="208"/>
      <c r="K156" s="236"/>
      <c r="L156" s="236"/>
      <c r="M156" s="236"/>
      <c r="N156" s="236"/>
      <c r="O156" s="236"/>
      <c r="P156" s="236"/>
      <c r="Q156" s="236"/>
      <c r="R156" s="236"/>
      <c r="S156" s="236"/>
      <c r="T156" s="236"/>
      <c r="U156" s="236"/>
      <c r="V156" s="236"/>
      <c r="W156" s="236"/>
      <c r="X156" s="126"/>
      <c r="Y156" s="352"/>
    </row>
    <row r="157" spans="1:25" s="18" customFormat="1" ht="189" customHeight="1">
      <c r="A157" s="210" t="s">
        <v>165</v>
      </c>
      <c r="B157" s="300" t="s">
        <v>119</v>
      </c>
      <c r="C157" s="87" t="s">
        <v>321</v>
      </c>
      <c r="D157" s="404"/>
      <c r="E157" s="234">
        <f>E161</f>
        <v>0</v>
      </c>
      <c r="F157" s="234">
        <f aca="true" t="shared" si="14" ref="F157:W157">F161</f>
        <v>14276.5</v>
      </c>
      <c r="G157" s="234">
        <f t="shared" si="14"/>
        <v>0</v>
      </c>
      <c r="H157" s="234">
        <f t="shared" si="14"/>
        <v>13820.6</v>
      </c>
      <c r="I157" s="234">
        <f t="shared" si="14"/>
        <v>0</v>
      </c>
      <c r="J157" s="234">
        <f t="shared" si="14"/>
        <v>14276.5</v>
      </c>
      <c r="K157" s="234">
        <f t="shared" si="14"/>
        <v>0</v>
      </c>
      <c r="L157" s="234">
        <f t="shared" si="14"/>
        <v>0</v>
      </c>
      <c r="M157" s="234">
        <f t="shared" si="14"/>
        <v>0</v>
      </c>
      <c r="N157" s="234">
        <f t="shared" si="14"/>
        <v>0</v>
      </c>
      <c r="O157" s="234">
        <f t="shared" si="14"/>
        <v>0</v>
      </c>
      <c r="P157" s="234">
        <f t="shared" si="14"/>
        <v>0</v>
      </c>
      <c r="Q157" s="234">
        <f t="shared" si="14"/>
        <v>0</v>
      </c>
      <c r="R157" s="234">
        <f t="shared" si="14"/>
        <v>0</v>
      </c>
      <c r="S157" s="234">
        <f t="shared" si="14"/>
        <v>0</v>
      </c>
      <c r="T157" s="234">
        <f t="shared" si="14"/>
        <v>0</v>
      </c>
      <c r="U157" s="234">
        <f t="shared" si="14"/>
        <v>0</v>
      </c>
      <c r="V157" s="234">
        <f t="shared" si="14"/>
        <v>0</v>
      </c>
      <c r="W157" s="234">
        <f t="shared" si="14"/>
        <v>0</v>
      </c>
      <c r="X157" s="124"/>
      <c r="Y157" s="350"/>
    </row>
    <row r="158" spans="1:25" s="18" customFormat="1" ht="198.75" customHeight="1" hidden="1">
      <c r="A158" s="210"/>
      <c r="B158" s="301"/>
      <c r="C158" s="88"/>
      <c r="D158" s="405"/>
      <c r="E158" s="235"/>
      <c r="F158" s="235"/>
      <c r="G158" s="235"/>
      <c r="H158" s="235"/>
      <c r="I158" s="235"/>
      <c r="J158" s="235"/>
      <c r="K158" s="235"/>
      <c r="L158" s="235"/>
      <c r="M158" s="235"/>
      <c r="N158" s="235"/>
      <c r="O158" s="235"/>
      <c r="P158" s="235"/>
      <c r="Q158" s="235"/>
      <c r="R158" s="235"/>
      <c r="S158" s="235"/>
      <c r="T158" s="235"/>
      <c r="U158" s="235"/>
      <c r="V158" s="235"/>
      <c r="W158" s="235"/>
      <c r="X158" s="125"/>
      <c r="Y158" s="351"/>
    </row>
    <row r="159" spans="1:25" s="18" customFormat="1" ht="140.25" customHeight="1" hidden="1">
      <c r="A159" s="210"/>
      <c r="B159" s="301"/>
      <c r="C159" s="88"/>
      <c r="D159" s="405"/>
      <c r="E159" s="235"/>
      <c r="F159" s="235"/>
      <c r="G159" s="235"/>
      <c r="H159" s="235"/>
      <c r="I159" s="235"/>
      <c r="J159" s="235"/>
      <c r="K159" s="235"/>
      <c r="L159" s="235"/>
      <c r="M159" s="235"/>
      <c r="N159" s="235"/>
      <c r="O159" s="235"/>
      <c r="P159" s="235"/>
      <c r="Q159" s="235"/>
      <c r="R159" s="235"/>
      <c r="S159" s="235"/>
      <c r="T159" s="235"/>
      <c r="U159" s="235"/>
      <c r="V159" s="235"/>
      <c r="W159" s="235"/>
      <c r="X159" s="125"/>
      <c r="Y159" s="351"/>
    </row>
    <row r="160" spans="1:25" s="18" customFormat="1" ht="116.25" customHeight="1" hidden="1">
      <c r="A160" s="210"/>
      <c r="B160" s="302"/>
      <c r="C160" s="89"/>
      <c r="D160" s="406"/>
      <c r="E160" s="236"/>
      <c r="F160" s="236"/>
      <c r="G160" s="236"/>
      <c r="H160" s="236"/>
      <c r="I160" s="236"/>
      <c r="J160" s="236"/>
      <c r="K160" s="236"/>
      <c r="L160" s="236"/>
      <c r="M160" s="236"/>
      <c r="N160" s="236"/>
      <c r="O160" s="236"/>
      <c r="P160" s="236"/>
      <c r="Q160" s="236"/>
      <c r="R160" s="236"/>
      <c r="S160" s="236"/>
      <c r="T160" s="236"/>
      <c r="U160" s="236"/>
      <c r="V160" s="236"/>
      <c r="W160" s="236"/>
      <c r="X160" s="126"/>
      <c r="Y160" s="352"/>
    </row>
    <row r="161" spans="1:25" s="17" customFormat="1" ht="32.25" customHeight="1">
      <c r="A161" s="247" t="s">
        <v>207</v>
      </c>
      <c r="B161" s="318" t="s">
        <v>208</v>
      </c>
      <c r="C161" s="303"/>
      <c r="D161" s="318" t="s">
        <v>84</v>
      </c>
      <c r="E161" s="206">
        <v>0</v>
      </c>
      <c r="F161" s="206">
        <v>14276.5</v>
      </c>
      <c r="G161" s="206">
        <v>0</v>
      </c>
      <c r="H161" s="206">
        <v>13820.6</v>
      </c>
      <c r="I161" s="206">
        <v>0</v>
      </c>
      <c r="J161" s="206">
        <v>14276.5</v>
      </c>
      <c r="K161" s="206">
        <v>0</v>
      </c>
      <c r="L161" s="206">
        <v>0</v>
      </c>
      <c r="M161" s="206">
        <v>0</v>
      </c>
      <c r="N161" s="206">
        <v>0</v>
      </c>
      <c r="O161" s="206">
        <v>0</v>
      </c>
      <c r="P161" s="234">
        <v>0</v>
      </c>
      <c r="Q161" s="234">
        <v>0</v>
      </c>
      <c r="R161" s="234">
        <v>0</v>
      </c>
      <c r="S161" s="234">
        <v>0</v>
      </c>
      <c r="T161" s="234">
        <v>0</v>
      </c>
      <c r="U161" s="234">
        <v>0</v>
      </c>
      <c r="V161" s="234">
        <v>0</v>
      </c>
      <c r="W161" s="234">
        <v>0</v>
      </c>
      <c r="X161" s="124"/>
      <c r="Y161" s="350"/>
    </row>
    <row r="162" spans="1:25" s="17" customFormat="1" ht="18.75" customHeight="1">
      <c r="A162" s="247"/>
      <c r="B162" s="318"/>
      <c r="C162" s="304"/>
      <c r="D162" s="318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7"/>
      <c r="P162" s="235"/>
      <c r="Q162" s="235"/>
      <c r="R162" s="235"/>
      <c r="S162" s="235"/>
      <c r="T162" s="235"/>
      <c r="U162" s="235"/>
      <c r="V162" s="235"/>
      <c r="W162" s="235"/>
      <c r="X162" s="125"/>
      <c r="Y162" s="351"/>
    </row>
    <row r="163" spans="1:25" s="17" customFormat="1" ht="150.75" customHeight="1">
      <c r="A163" s="247"/>
      <c r="B163" s="318"/>
      <c r="C163" s="305"/>
      <c r="D163" s="318"/>
      <c r="E163" s="208"/>
      <c r="F163" s="208"/>
      <c r="G163" s="208"/>
      <c r="H163" s="208"/>
      <c r="I163" s="208"/>
      <c r="J163" s="208"/>
      <c r="K163" s="208"/>
      <c r="L163" s="208"/>
      <c r="M163" s="208"/>
      <c r="N163" s="208"/>
      <c r="O163" s="208"/>
      <c r="P163" s="236"/>
      <c r="Q163" s="236"/>
      <c r="R163" s="236"/>
      <c r="S163" s="236"/>
      <c r="T163" s="236"/>
      <c r="U163" s="236"/>
      <c r="V163" s="236"/>
      <c r="W163" s="236"/>
      <c r="X163" s="126"/>
      <c r="Y163" s="352"/>
    </row>
    <row r="164" spans="1:25" s="2" customFormat="1" ht="21" customHeight="1">
      <c r="A164" s="247" t="s">
        <v>166</v>
      </c>
      <c r="B164" s="300" t="s">
        <v>210</v>
      </c>
      <c r="C164" s="303" t="s">
        <v>322</v>
      </c>
      <c r="D164" s="331"/>
      <c r="E164" s="206">
        <f>E168</f>
        <v>0</v>
      </c>
      <c r="F164" s="206">
        <f aca="true" t="shared" si="15" ref="F164:W164">F168</f>
        <v>3301.9</v>
      </c>
      <c r="G164" s="206">
        <f t="shared" si="15"/>
        <v>0</v>
      </c>
      <c r="H164" s="206">
        <f t="shared" si="15"/>
        <v>3251</v>
      </c>
      <c r="I164" s="206">
        <f t="shared" si="15"/>
        <v>0</v>
      </c>
      <c r="J164" s="206">
        <f t="shared" si="15"/>
        <v>3301.9</v>
      </c>
      <c r="K164" s="206">
        <f t="shared" si="15"/>
        <v>0</v>
      </c>
      <c r="L164" s="206">
        <f t="shared" si="15"/>
        <v>0</v>
      </c>
      <c r="M164" s="206">
        <f t="shared" si="15"/>
        <v>0</v>
      </c>
      <c r="N164" s="206">
        <f t="shared" si="15"/>
        <v>0</v>
      </c>
      <c r="O164" s="206">
        <f t="shared" si="15"/>
        <v>0</v>
      </c>
      <c r="P164" s="234">
        <f t="shared" si="15"/>
        <v>0</v>
      </c>
      <c r="Q164" s="234">
        <f t="shared" si="15"/>
        <v>0</v>
      </c>
      <c r="R164" s="234">
        <f t="shared" si="15"/>
        <v>0</v>
      </c>
      <c r="S164" s="234">
        <f t="shared" si="15"/>
        <v>0</v>
      </c>
      <c r="T164" s="234">
        <f t="shared" si="15"/>
        <v>0</v>
      </c>
      <c r="U164" s="234">
        <f t="shared" si="15"/>
        <v>0</v>
      </c>
      <c r="V164" s="234">
        <f t="shared" si="15"/>
        <v>0</v>
      </c>
      <c r="W164" s="234">
        <f t="shared" si="15"/>
        <v>0</v>
      </c>
      <c r="X164" s="124"/>
      <c r="Y164" s="329"/>
    </row>
    <row r="165" spans="1:25" s="2" customFormat="1" ht="30" customHeight="1">
      <c r="A165" s="247"/>
      <c r="B165" s="301"/>
      <c r="C165" s="304"/>
      <c r="D165" s="332"/>
      <c r="E165" s="207"/>
      <c r="F165" s="207"/>
      <c r="G165" s="207"/>
      <c r="H165" s="207"/>
      <c r="I165" s="207"/>
      <c r="J165" s="207"/>
      <c r="K165" s="207"/>
      <c r="L165" s="207"/>
      <c r="M165" s="207"/>
      <c r="N165" s="207"/>
      <c r="O165" s="207"/>
      <c r="P165" s="235"/>
      <c r="Q165" s="235"/>
      <c r="R165" s="235"/>
      <c r="S165" s="235"/>
      <c r="T165" s="235"/>
      <c r="U165" s="235"/>
      <c r="V165" s="235"/>
      <c r="W165" s="235"/>
      <c r="X165" s="125"/>
      <c r="Y165" s="395"/>
    </row>
    <row r="166" spans="1:25" s="2" customFormat="1" ht="36.75" customHeight="1">
      <c r="A166" s="247"/>
      <c r="B166" s="301"/>
      <c r="C166" s="304"/>
      <c r="D166" s="332"/>
      <c r="E166" s="207"/>
      <c r="F166" s="207"/>
      <c r="G166" s="207"/>
      <c r="H166" s="207"/>
      <c r="I166" s="207"/>
      <c r="J166" s="207"/>
      <c r="K166" s="207"/>
      <c r="L166" s="207"/>
      <c r="M166" s="207"/>
      <c r="N166" s="207"/>
      <c r="O166" s="207"/>
      <c r="P166" s="235"/>
      <c r="Q166" s="235"/>
      <c r="R166" s="235"/>
      <c r="S166" s="235"/>
      <c r="T166" s="235"/>
      <c r="U166" s="235"/>
      <c r="V166" s="235"/>
      <c r="W166" s="235"/>
      <c r="X166" s="125"/>
      <c r="Y166" s="395"/>
    </row>
    <row r="167" spans="1:25" s="2" customFormat="1" ht="43.5" customHeight="1" hidden="1">
      <c r="A167" s="247"/>
      <c r="B167" s="302"/>
      <c r="C167" s="89"/>
      <c r="D167" s="333"/>
      <c r="E167" s="208"/>
      <c r="F167" s="208"/>
      <c r="G167" s="208"/>
      <c r="H167" s="208"/>
      <c r="I167" s="208"/>
      <c r="J167" s="208"/>
      <c r="K167" s="208"/>
      <c r="L167" s="208"/>
      <c r="M167" s="208"/>
      <c r="N167" s="208"/>
      <c r="O167" s="208"/>
      <c r="P167" s="236"/>
      <c r="Q167" s="236"/>
      <c r="R167" s="236"/>
      <c r="S167" s="236"/>
      <c r="T167" s="236"/>
      <c r="U167" s="236"/>
      <c r="V167" s="236"/>
      <c r="W167" s="236"/>
      <c r="X167" s="126"/>
      <c r="Y167" s="330"/>
    </row>
    <row r="168" spans="1:25" s="2" customFormat="1" ht="45" customHeight="1">
      <c r="A168" s="247" t="s">
        <v>209</v>
      </c>
      <c r="B168" s="318" t="s">
        <v>25</v>
      </c>
      <c r="C168" s="303"/>
      <c r="D168" s="318" t="s">
        <v>84</v>
      </c>
      <c r="E168" s="206">
        <v>0</v>
      </c>
      <c r="F168" s="206">
        <v>3301.9</v>
      </c>
      <c r="G168" s="206">
        <v>0</v>
      </c>
      <c r="H168" s="206">
        <v>3251</v>
      </c>
      <c r="I168" s="206">
        <v>0</v>
      </c>
      <c r="J168" s="206">
        <v>3301.9</v>
      </c>
      <c r="K168" s="206">
        <v>0</v>
      </c>
      <c r="L168" s="206">
        <v>0</v>
      </c>
      <c r="M168" s="206">
        <v>0</v>
      </c>
      <c r="N168" s="206">
        <v>0</v>
      </c>
      <c r="O168" s="206">
        <v>0</v>
      </c>
      <c r="P168" s="234">
        <v>0</v>
      </c>
      <c r="Q168" s="234">
        <v>0</v>
      </c>
      <c r="R168" s="234">
        <v>0</v>
      </c>
      <c r="S168" s="234">
        <v>0</v>
      </c>
      <c r="T168" s="234">
        <v>0</v>
      </c>
      <c r="U168" s="234">
        <v>0</v>
      </c>
      <c r="V168" s="234">
        <v>0</v>
      </c>
      <c r="W168" s="234">
        <v>0</v>
      </c>
      <c r="X168" s="124"/>
      <c r="Y168" s="329"/>
    </row>
    <row r="169" spans="1:25" s="2" customFormat="1" ht="49.5" customHeight="1">
      <c r="A169" s="247"/>
      <c r="B169" s="318"/>
      <c r="C169" s="304"/>
      <c r="D169" s="318"/>
      <c r="E169" s="207"/>
      <c r="F169" s="207"/>
      <c r="G169" s="207"/>
      <c r="H169" s="207"/>
      <c r="I169" s="207"/>
      <c r="J169" s="207"/>
      <c r="K169" s="207"/>
      <c r="L169" s="207"/>
      <c r="M169" s="207"/>
      <c r="N169" s="207"/>
      <c r="O169" s="207"/>
      <c r="P169" s="235"/>
      <c r="Q169" s="235"/>
      <c r="R169" s="235"/>
      <c r="S169" s="235"/>
      <c r="T169" s="235"/>
      <c r="U169" s="235"/>
      <c r="V169" s="235"/>
      <c r="W169" s="235"/>
      <c r="X169" s="125"/>
      <c r="Y169" s="395"/>
    </row>
    <row r="170" spans="1:25" s="2" customFormat="1" ht="90.75" customHeight="1">
      <c r="A170" s="247"/>
      <c r="B170" s="318"/>
      <c r="C170" s="305"/>
      <c r="D170" s="318"/>
      <c r="E170" s="208"/>
      <c r="F170" s="208"/>
      <c r="G170" s="208"/>
      <c r="H170" s="208"/>
      <c r="I170" s="208"/>
      <c r="J170" s="208"/>
      <c r="K170" s="208"/>
      <c r="L170" s="208"/>
      <c r="M170" s="208"/>
      <c r="N170" s="208"/>
      <c r="O170" s="208"/>
      <c r="P170" s="236"/>
      <c r="Q170" s="236"/>
      <c r="R170" s="236"/>
      <c r="S170" s="236"/>
      <c r="T170" s="236"/>
      <c r="U170" s="236"/>
      <c r="V170" s="236"/>
      <c r="W170" s="236"/>
      <c r="X170" s="126"/>
      <c r="Y170" s="330"/>
    </row>
    <row r="171" spans="1:25" s="2" customFormat="1" ht="35.25" customHeight="1">
      <c r="A171" s="247" t="s">
        <v>167</v>
      </c>
      <c r="B171" s="318" t="s">
        <v>211</v>
      </c>
      <c r="C171" s="303" t="s">
        <v>323</v>
      </c>
      <c r="D171" s="331"/>
      <c r="E171" s="206">
        <f>E175</f>
        <v>0</v>
      </c>
      <c r="F171" s="206">
        <f aca="true" t="shared" si="16" ref="F171:W171">F175</f>
        <v>315.1</v>
      </c>
      <c r="G171" s="206">
        <f t="shared" si="16"/>
        <v>0</v>
      </c>
      <c r="H171" s="206">
        <f t="shared" si="16"/>
        <v>61.2</v>
      </c>
      <c r="I171" s="206">
        <f t="shared" si="16"/>
        <v>0</v>
      </c>
      <c r="J171" s="206">
        <f t="shared" si="16"/>
        <v>315.1</v>
      </c>
      <c r="K171" s="206">
        <f t="shared" si="16"/>
        <v>0</v>
      </c>
      <c r="L171" s="206">
        <f t="shared" si="16"/>
        <v>0</v>
      </c>
      <c r="M171" s="206">
        <f t="shared" si="16"/>
        <v>0</v>
      </c>
      <c r="N171" s="206">
        <f t="shared" si="16"/>
        <v>0</v>
      </c>
      <c r="O171" s="206">
        <f t="shared" si="16"/>
        <v>0</v>
      </c>
      <c r="P171" s="234">
        <f t="shared" si="16"/>
        <v>0</v>
      </c>
      <c r="Q171" s="234">
        <f t="shared" si="16"/>
        <v>0</v>
      </c>
      <c r="R171" s="234">
        <f t="shared" si="16"/>
        <v>0</v>
      </c>
      <c r="S171" s="234">
        <f t="shared" si="16"/>
        <v>0</v>
      </c>
      <c r="T171" s="234">
        <f t="shared" si="16"/>
        <v>0</v>
      </c>
      <c r="U171" s="234">
        <f t="shared" si="16"/>
        <v>0</v>
      </c>
      <c r="V171" s="234">
        <f t="shared" si="16"/>
        <v>0</v>
      </c>
      <c r="W171" s="234">
        <f t="shared" si="16"/>
        <v>0</v>
      </c>
      <c r="X171" s="124"/>
      <c r="Y171" s="329"/>
    </row>
    <row r="172" spans="1:25" s="2" customFormat="1" ht="59.25" customHeight="1">
      <c r="A172" s="247"/>
      <c r="B172" s="318"/>
      <c r="C172" s="304"/>
      <c r="D172" s="332"/>
      <c r="E172" s="207"/>
      <c r="F172" s="207"/>
      <c r="G172" s="207"/>
      <c r="H172" s="207"/>
      <c r="I172" s="207"/>
      <c r="J172" s="207"/>
      <c r="K172" s="207"/>
      <c r="L172" s="207"/>
      <c r="M172" s="207"/>
      <c r="N172" s="207"/>
      <c r="O172" s="207"/>
      <c r="P172" s="235"/>
      <c r="Q172" s="235"/>
      <c r="R172" s="235"/>
      <c r="S172" s="235"/>
      <c r="T172" s="235"/>
      <c r="U172" s="235"/>
      <c r="V172" s="235"/>
      <c r="W172" s="235"/>
      <c r="X172" s="125"/>
      <c r="Y172" s="395"/>
    </row>
    <row r="173" spans="1:25" s="2" customFormat="1" ht="18.75" customHeight="1" hidden="1">
      <c r="A173" s="247"/>
      <c r="B173" s="318"/>
      <c r="C173" s="88"/>
      <c r="D173" s="332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7"/>
      <c r="P173" s="235"/>
      <c r="Q173" s="235"/>
      <c r="R173" s="235"/>
      <c r="S173" s="235"/>
      <c r="T173" s="235"/>
      <c r="U173" s="235"/>
      <c r="V173" s="235"/>
      <c r="W173" s="235"/>
      <c r="X173" s="125"/>
      <c r="Y173" s="395"/>
    </row>
    <row r="174" spans="1:25" s="2" customFormat="1" ht="18.75" customHeight="1" hidden="1">
      <c r="A174" s="247"/>
      <c r="B174" s="318"/>
      <c r="C174" s="89"/>
      <c r="D174" s="333"/>
      <c r="E174" s="208"/>
      <c r="F174" s="208"/>
      <c r="G174" s="208"/>
      <c r="H174" s="208"/>
      <c r="I174" s="208"/>
      <c r="J174" s="208"/>
      <c r="K174" s="208"/>
      <c r="L174" s="208"/>
      <c r="M174" s="208"/>
      <c r="N174" s="208"/>
      <c r="O174" s="208"/>
      <c r="P174" s="236"/>
      <c r="Q174" s="236"/>
      <c r="R174" s="236"/>
      <c r="S174" s="236"/>
      <c r="T174" s="236"/>
      <c r="U174" s="236"/>
      <c r="V174" s="236"/>
      <c r="W174" s="236"/>
      <c r="X174" s="126"/>
      <c r="Y174" s="330"/>
    </row>
    <row r="175" spans="1:25" s="2" customFormat="1" ht="35.25" customHeight="1">
      <c r="A175" s="247" t="s">
        <v>212</v>
      </c>
      <c r="B175" s="318" t="s">
        <v>213</v>
      </c>
      <c r="C175" s="303"/>
      <c r="D175" s="318" t="s">
        <v>84</v>
      </c>
      <c r="E175" s="206">
        <v>0</v>
      </c>
      <c r="F175" s="206">
        <v>315.1</v>
      </c>
      <c r="G175" s="206">
        <v>0</v>
      </c>
      <c r="H175" s="206">
        <v>61.2</v>
      </c>
      <c r="I175" s="206">
        <v>0</v>
      </c>
      <c r="J175" s="206">
        <v>315.1</v>
      </c>
      <c r="K175" s="206">
        <v>0</v>
      </c>
      <c r="L175" s="206">
        <v>0</v>
      </c>
      <c r="M175" s="206">
        <v>0</v>
      </c>
      <c r="N175" s="206">
        <v>0</v>
      </c>
      <c r="O175" s="206">
        <v>0</v>
      </c>
      <c r="P175" s="234">
        <v>0</v>
      </c>
      <c r="Q175" s="234">
        <v>0</v>
      </c>
      <c r="R175" s="234">
        <v>0</v>
      </c>
      <c r="S175" s="234">
        <v>0</v>
      </c>
      <c r="T175" s="234">
        <v>0</v>
      </c>
      <c r="U175" s="234">
        <v>0</v>
      </c>
      <c r="V175" s="234">
        <v>0</v>
      </c>
      <c r="W175" s="234">
        <v>0</v>
      </c>
      <c r="X175" s="124"/>
      <c r="Y175" s="329"/>
    </row>
    <row r="176" spans="1:25" s="2" customFormat="1" ht="36" customHeight="1">
      <c r="A176" s="247"/>
      <c r="B176" s="318"/>
      <c r="C176" s="304"/>
      <c r="D176" s="318"/>
      <c r="E176" s="207"/>
      <c r="F176" s="207"/>
      <c r="G176" s="207"/>
      <c r="H176" s="207"/>
      <c r="I176" s="207"/>
      <c r="J176" s="207"/>
      <c r="K176" s="207"/>
      <c r="L176" s="207"/>
      <c r="M176" s="207"/>
      <c r="N176" s="207"/>
      <c r="O176" s="207"/>
      <c r="P176" s="235"/>
      <c r="Q176" s="235"/>
      <c r="R176" s="235"/>
      <c r="S176" s="235"/>
      <c r="T176" s="235"/>
      <c r="U176" s="235"/>
      <c r="V176" s="235"/>
      <c r="W176" s="235"/>
      <c r="X176" s="125"/>
      <c r="Y176" s="395"/>
    </row>
    <row r="177" spans="1:25" s="2" customFormat="1" ht="115.5" customHeight="1">
      <c r="A177" s="247"/>
      <c r="B177" s="318"/>
      <c r="C177" s="305"/>
      <c r="D177" s="318"/>
      <c r="E177" s="208"/>
      <c r="F177" s="208"/>
      <c r="G177" s="208"/>
      <c r="H177" s="208"/>
      <c r="I177" s="208"/>
      <c r="J177" s="208"/>
      <c r="K177" s="208"/>
      <c r="L177" s="208"/>
      <c r="M177" s="208"/>
      <c r="N177" s="208"/>
      <c r="O177" s="208"/>
      <c r="P177" s="236"/>
      <c r="Q177" s="236"/>
      <c r="R177" s="236"/>
      <c r="S177" s="236"/>
      <c r="T177" s="236"/>
      <c r="U177" s="236"/>
      <c r="V177" s="236"/>
      <c r="W177" s="236"/>
      <c r="X177" s="126"/>
      <c r="Y177" s="330"/>
    </row>
    <row r="178" spans="1:25" s="2" customFormat="1" ht="31.5" customHeight="1">
      <c r="A178" s="247" t="s">
        <v>168</v>
      </c>
      <c r="B178" s="300" t="s">
        <v>214</v>
      </c>
      <c r="C178" s="303" t="s">
        <v>324</v>
      </c>
      <c r="D178" s="331"/>
      <c r="E178" s="206">
        <f>E182</f>
        <v>0</v>
      </c>
      <c r="F178" s="206">
        <f aca="true" t="shared" si="17" ref="F178:W178">F182</f>
        <v>1343.3</v>
      </c>
      <c r="G178" s="206">
        <f t="shared" si="17"/>
        <v>0</v>
      </c>
      <c r="H178" s="206">
        <f t="shared" si="17"/>
        <v>2023</v>
      </c>
      <c r="I178" s="206">
        <f t="shared" si="17"/>
        <v>0</v>
      </c>
      <c r="J178" s="206">
        <f t="shared" si="17"/>
        <v>1343.3</v>
      </c>
      <c r="K178" s="206">
        <f t="shared" si="17"/>
        <v>0</v>
      </c>
      <c r="L178" s="206">
        <f t="shared" si="17"/>
        <v>0</v>
      </c>
      <c r="M178" s="206">
        <f t="shared" si="17"/>
        <v>0</v>
      </c>
      <c r="N178" s="206">
        <f t="shared" si="17"/>
        <v>0</v>
      </c>
      <c r="O178" s="206">
        <f t="shared" si="17"/>
        <v>0</v>
      </c>
      <c r="P178" s="234">
        <f t="shared" si="17"/>
        <v>0</v>
      </c>
      <c r="Q178" s="234">
        <f t="shared" si="17"/>
        <v>0</v>
      </c>
      <c r="R178" s="234">
        <f t="shared" si="17"/>
        <v>0</v>
      </c>
      <c r="S178" s="234">
        <f t="shared" si="17"/>
        <v>0</v>
      </c>
      <c r="T178" s="234">
        <f t="shared" si="17"/>
        <v>0</v>
      </c>
      <c r="U178" s="234">
        <f t="shared" si="17"/>
        <v>0</v>
      </c>
      <c r="V178" s="234">
        <f t="shared" si="17"/>
        <v>0</v>
      </c>
      <c r="W178" s="234">
        <f t="shared" si="17"/>
        <v>0</v>
      </c>
      <c r="X178" s="124"/>
      <c r="Y178" s="329"/>
    </row>
    <row r="179" spans="1:25" s="2" customFormat="1" ht="56.25" customHeight="1">
      <c r="A179" s="247"/>
      <c r="B179" s="301"/>
      <c r="C179" s="304"/>
      <c r="D179" s="332"/>
      <c r="E179" s="207"/>
      <c r="F179" s="207"/>
      <c r="G179" s="207"/>
      <c r="H179" s="207"/>
      <c r="I179" s="207"/>
      <c r="J179" s="207"/>
      <c r="K179" s="207"/>
      <c r="L179" s="207"/>
      <c r="M179" s="207"/>
      <c r="N179" s="207"/>
      <c r="O179" s="207"/>
      <c r="P179" s="235"/>
      <c r="Q179" s="235"/>
      <c r="R179" s="235"/>
      <c r="S179" s="235"/>
      <c r="T179" s="235"/>
      <c r="U179" s="235"/>
      <c r="V179" s="235"/>
      <c r="W179" s="235"/>
      <c r="X179" s="125"/>
      <c r="Y179" s="395"/>
    </row>
    <row r="180" spans="1:25" s="2" customFormat="1" ht="18.75" customHeight="1" hidden="1">
      <c r="A180" s="247"/>
      <c r="B180" s="301"/>
      <c r="C180" s="88"/>
      <c r="D180" s="332"/>
      <c r="E180" s="207"/>
      <c r="F180" s="207"/>
      <c r="G180" s="207"/>
      <c r="H180" s="207"/>
      <c r="I180" s="207"/>
      <c r="J180" s="207"/>
      <c r="K180" s="207"/>
      <c r="L180" s="207"/>
      <c r="M180" s="207"/>
      <c r="N180" s="207"/>
      <c r="O180" s="207"/>
      <c r="P180" s="235"/>
      <c r="Q180" s="235"/>
      <c r="R180" s="235"/>
      <c r="S180" s="235"/>
      <c r="T180" s="235"/>
      <c r="U180" s="235"/>
      <c r="V180" s="235"/>
      <c r="W180" s="235"/>
      <c r="X180" s="125"/>
      <c r="Y180" s="395"/>
    </row>
    <row r="181" spans="1:25" s="2" customFormat="1" ht="18.75" customHeight="1" hidden="1">
      <c r="A181" s="247"/>
      <c r="B181" s="302"/>
      <c r="C181" s="89"/>
      <c r="D181" s="333"/>
      <c r="E181" s="208"/>
      <c r="F181" s="208"/>
      <c r="G181" s="208"/>
      <c r="H181" s="208"/>
      <c r="I181" s="208"/>
      <c r="J181" s="208"/>
      <c r="K181" s="208"/>
      <c r="L181" s="208"/>
      <c r="M181" s="208"/>
      <c r="N181" s="208"/>
      <c r="O181" s="208"/>
      <c r="P181" s="236"/>
      <c r="Q181" s="236"/>
      <c r="R181" s="236"/>
      <c r="S181" s="236"/>
      <c r="T181" s="236"/>
      <c r="U181" s="236"/>
      <c r="V181" s="236"/>
      <c r="W181" s="236"/>
      <c r="X181" s="126"/>
      <c r="Y181" s="330"/>
    </row>
    <row r="182" spans="1:25" s="2" customFormat="1" ht="31.5" customHeight="1">
      <c r="A182" s="247" t="s">
        <v>215</v>
      </c>
      <c r="B182" s="318" t="s">
        <v>216</v>
      </c>
      <c r="C182" s="303"/>
      <c r="D182" s="300" t="s">
        <v>84</v>
      </c>
      <c r="E182" s="206">
        <v>0</v>
      </c>
      <c r="F182" s="206">
        <v>1343.3</v>
      </c>
      <c r="G182" s="206">
        <v>0</v>
      </c>
      <c r="H182" s="206">
        <v>2023</v>
      </c>
      <c r="I182" s="285">
        <v>0</v>
      </c>
      <c r="J182" s="206">
        <v>1343.3</v>
      </c>
      <c r="K182" s="206">
        <v>0</v>
      </c>
      <c r="L182" s="206">
        <v>0</v>
      </c>
      <c r="M182" s="206">
        <v>0</v>
      </c>
      <c r="N182" s="206">
        <v>0</v>
      </c>
      <c r="O182" s="206">
        <v>0</v>
      </c>
      <c r="P182" s="234">
        <v>0</v>
      </c>
      <c r="Q182" s="234">
        <v>0</v>
      </c>
      <c r="R182" s="234">
        <v>0</v>
      </c>
      <c r="S182" s="234">
        <v>0</v>
      </c>
      <c r="T182" s="234">
        <v>0</v>
      </c>
      <c r="U182" s="234">
        <v>0</v>
      </c>
      <c r="V182" s="234">
        <v>0</v>
      </c>
      <c r="W182" s="234">
        <v>0</v>
      </c>
      <c r="X182" s="124"/>
      <c r="Y182" s="329"/>
    </row>
    <row r="183" spans="1:25" s="2" customFormat="1" ht="18.75" customHeight="1">
      <c r="A183" s="247"/>
      <c r="B183" s="318"/>
      <c r="C183" s="304"/>
      <c r="D183" s="301"/>
      <c r="E183" s="207"/>
      <c r="F183" s="207"/>
      <c r="G183" s="207"/>
      <c r="H183" s="207"/>
      <c r="I183" s="286"/>
      <c r="J183" s="207"/>
      <c r="K183" s="207"/>
      <c r="L183" s="207"/>
      <c r="M183" s="207"/>
      <c r="N183" s="207"/>
      <c r="O183" s="207"/>
      <c r="P183" s="235"/>
      <c r="Q183" s="235"/>
      <c r="R183" s="235"/>
      <c r="S183" s="235"/>
      <c r="T183" s="235"/>
      <c r="U183" s="235"/>
      <c r="V183" s="235"/>
      <c r="W183" s="235"/>
      <c r="X183" s="125"/>
      <c r="Y183" s="395"/>
    </row>
    <row r="184" spans="1:25" s="2" customFormat="1" ht="132.75" customHeight="1">
      <c r="A184" s="247"/>
      <c r="B184" s="318"/>
      <c r="C184" s="305"/>
      <c r="D184" s="301"/>
      <c r="E184" s="208"/>
      <c r="F184" s="208"/>
      <c r="G184" s="208"/>
      <c r="H184" s="208"/>
      <c r="I184" s="287"/>
      <c r="J184" s="208"/>
      <c r="K184" s="208"/>
      <c r="L184" s="208"/>
      <c r="M184" s="208"/>
      <c r="N184" s="208"/>
      <c r="O184" s="208"/>
      <c r="P184" s="236"/>
      <c r="Q184" s="236"/>
      <c r="R184" s="236"/>
      <c r="S184" s="236"/>
      <c r="T184" s="236"/>
      <c r="U184" s="236"/>
      <c r="V184" s="236"/>
      <c r="W184" s="236"/>
      <c r="X184" s="126"/>
      <c r="Y184" s="330"/>
    </row>
    <row r="185" spans="1:25" s="2" customFormat="1" ht="33" customHeight="1">
      <c r="A185" s="252" t="s">
        <v>169</v>
      </c>
      <c r="B185" s="300" t="s">
        <v>217</v>
      </c>
      <c r="C185" s="303"/>
      <c r="D185" s="300" t="s">
        <v>84</v>
      </c>
      <c r="E185" s="206">
        <v>0</v>
      </c>
      <c r="F185" s="206">
        <v>0</v>
      </c>
      <c r="G185" s="206">
        <v>0</v>
      </c>
      <c r="H185" s="206">
        <v>0</v>
      </c>
      <c r="I185" s="206">
        <v>0</v>
      </c>
      <c r="J185" s="206">
        <v>0</v>
      </c>
      <c r="K185" s="206">
        <v>0</v>
      </c>
      <c r="L185" s="206">
        <v>0</v>
      </c>
      <c r="M185" s="206">
        <v>0</v>
      </c>
      <c r="N185" s="206">
        <v>0</v>
      </c>
      <c r="O185" s="206">
        <v>0</v>
      </c>
      <c r="P185" s="234">
        <v>0</v>
      </c>
      <c r="Q185" s="234">
        <v>0</v>
      </c>
      <c r="R185" s="234">
        <v>0</v>
      </c>
      <c r="S185" s="234">
        <v>0</v>
      </c>
      <c r="T185" s="234">
        <v>0</v>
      </c>
      <c r="U185" s="234">
        <v>0</v>
      </c>
      <c r="V185" s="234">
        <v>0</v>
      </c>
      <c r="W185" s="234">
        <v>0</v>
      </c>
      <c r="X185" s="124"/>
      <c r="Y185" s="329"/>
    </row>
    <row r="186" spans="1:25" s="2" customFormat="1" ht="37.5" customHeight="1">
      <c r="A186" s="253"/>
      <c r="B186" s="301"/>
      <c r="C186" s="304"/>
      <c r="D186" s="301"/>
      <c r="E186" s="207"/>
      <c r="F186" s="207"/>
      <c r="G186" s="207"/>
      <c r="H186" s="207"/>
      <c r="I186" s="207"/>
      <c r="J186" s="207"/>
      <c r="K186" s="207"/>
      <c r="L186" s="207"/>
      <c r="M186" s="207"/>
      <c r="N186" s="207"/>
      <c r="O186" s="207"/>
      <c r="P186" s="235"/>
      <c r="Q186" s="235"/>
      <c r="R186" s="235"/>
      <c r="S186" s="235"/>
      <c r="T186" s="235"/>
      <c r="U186" s="235"/>
      <c r="V186" s="235"/>
      <c r="W186" s="235"/>
      <c r="X186" s="125"/>
      <c r="Y186" s="395"/>
    </row>
    <row r="187" spans="1:25" s="2" customFormat="1" ht="127.5" customHeight="1">
      <c r="A187" s="253"/>
      <c r="B187" s="301"/>
      <c r="C187" s="304"/>
      <c r="D187" s="301"/>
      <c r="E187" s="207"/>
      <c r="F187" s="207"/>
      <c r="G187" s="207"/>
      <c r="H187" s="207"/>
      <c r="I187" s="207"/>
      <c r="J187" s="207"/>
      <c r="K187" s="207"/>
      <c r="L187" s="207"/>
      <c r="M187" s="207"/>
      <c r="N187" s="207"/>
      <c r="O187" s="207"/>
      <c r="P187" s="235"/>
      <c r="Q187" s="235"/>
      <c r="R187" s="235"/>
      <c r="S187" s="235"/>
      <c r="T187" s="235"/>
      <c r="U187" s="235"/>
      <c r="V187" s="235"/>
      <c r="W187" s="235"/>
      <c r="X187" s="125"/>
      <c r="Y187" s="395"/>
    </row>
    <row r="188" spans="1:25" s="2" customFormat="1" ht="30" customHeight="1" hidden="1">
      <c r="A188" s="250"/>
      <c r="B188" s="302"/>
      <c r="C188" s="89"/>
      <c r="D188" s="302"/>
      <c r="E188" s="208"/>
      <c r="F188" s="208"/>
      <c r="G188" s="208"/>
      <c r="H188" s="208"/>
      <c r="I188" s="208"/>
      <c r="J188" s="208"/>
      <c r="K188" s="208"/>
      <c r="L188" s="208"/>
      <c r="M188" s="208"/>
      <c r="N188" s="208"/>
      <c r="O188" s="208"/>
      <c r="P188" s="236"/>
      <c r="Q188" s="236"/>
      <c r="R188" s="236"/>
      <c r="S188" s="236"/>
      <c r="T188" s="236"/>
      <c r="U188" s="236"/>
      <c r="V188" s="236"/>
      <c r="W188" s="236"/>
      <c r="X188" s="126"/>
      <c r="Y188" s="330"/>
    </row>
    <row r="189" spans="1:26" s="13" customFormat="1" ht="18.75" customHeight="1">
      <c r="A189" s="398"/>
      <c r="B189" s="193" t="s">
        <v>267</v>
      </c>
      <c r="C189" s="401"/>
      <c r="D189" s="193"/>
      <c r="E189" s="293">
        <f>E61+E69+E77+E81+E97+E109+E118+E125</f>
        <v>754491.1000000001</v>
      </c>
      <c r="F189" s="293">
        <f>F61+F69+F77+F81+F97+F109+F118+F125</f>
        <v>716617.5999999999</v>
      </c>
      <c r="G189" s="293">
        <f>G61+G69+G77+G81+G97+G109+G118+G125</f>
        <v>0</v>
      </c>
      <c r="H189" s="293">
        <f>H61+H69+H77+H81+H97+H109+H118+H125</f>
        <v>1324945.3</v>
      </c>
      <c r="I189" s="277">
        <f>L61+I69+I77+I81+I97+I109+I118+I125</f>
        <v>754491.1000000001</v>
      </c>
      <c r="J189" s="277">
        <f>J61+J69+J77+J81+J97+J109+J118+J125</f>
        <v>716617.5999999999</v>
      </c>
      <c r="K189" s="277">
        <f>K61+K69+K77+K81+K97+K109+K118+K125</f>
        <v>0</v>
      </c>
      <c r="L189" s="277">
        <f>L69+L77+L81+L97+L109+L118+L125+L61</f>
        <v>0</v>
      </c>
      <c r="M189" s="277">
        <f aca="true" t="shared" si="18" ref="M189:W189">M61+M69+M77+M81+M97+M109+M118+M125</f>
        <v>0</v>
      </c>
      <c r="N189" s="277">
        <f t="shared" si="18"/>
        <v>0</v>
      </c>
      <c r="O189" s="277">
        <f t="shared" si="18"/>
        <v>0</v>
      </c>
      <c r="P189" s="277">
        <f t="shared" si="18"/>
        <v>0</v>
      </c>
      <c r="Q189" s="277">
        <f t="shared" si="18"/>
        <v>0</v>
      </c>
      <c r="R189" s="277">
        <f t="shared" si="18"/>
        <v>0</v>
      </c>
      <c r="S189" s="277">
        <f t="shared" si="18"/>
        <v>0</v>
      </c>
      <c r="T189" s="277">
        <f t="shared" si="18"/>
        <v>0</v>
      </c>
      <c r="U189" s="277">
        <f t="shared" si="18"/>
        <v>0</v>
      </c>
      <c r="V189" s="277">
        <f t="shared" si="18"/>
        <v>0</v>
      </c>
      <c r="W189" s="277">
        <f t="shared" si="18"/>
        <v>0</v>
      </c>
      <c r="X189" s="134"/>
      <c r="Y189" s="280"/>
      <c r="Z189" s="6"/>
    </row>
    <row r="190" spans="1:26" s="13" customFormat="1" ht="18.75" customHeight="1">
      <c r="A190" s="399"/>
      <c r="B190" s="193"/>
      <c r="C190" s="402"/>
      <c r="D190" s="193"/>
      <c r="E190" s="294"/>
      <c r="F190" s="294"/>
      <c r="G190" s="294"/>
      <c r="H190" s="294"/>
      <c r="I190" s="278"/>
      <c r="J190" s="278"/>
      <c r="K190" s="278"/>
      <c r="L190" s="278"/>
      <c r="M190" s="278"/>
      <c r="N190" s="278"/>
      <c r="O190" s="278"/>
      <c r="P190" s="278"/>
      <c r="Q190" s="278"/>
      <c r="R190" s="278"/>
      <c r="S190" s="278"/>
      <c r="T190" s="278"/>
      <c r="U190" s="278"/>
      <c r="V190" s="278"/>
      <c r="W190" s="278"/>
      <c r="X190" s="135"/>
      <c r="Y190" s="281"/>
      <c r="Z190" s="6"/>
    </row>
    <row r="191" spans="1:26" s="13" customFormat="1" ht="4.5" customHeight="1">
      <c r="A191" s="399"/>
      <c r="B191" s="193"/>
      <c r="C191" s="403"/>
      <c r="D191" s="193"/>
      <c r="E191" s="294"/>
      <c r="F191" s="294"/>
      <c r="G191" s="294"/>
      <c r="H191" s="294"/>
      <c r="I191" s="278"/>
      <c r="J191" s="278"/>
      <c r="K191" s="278"/>
      <c r="L191" s="278"/>
      <c r="M191" s="278"/>
      <c r="N191" s="278"/>
      <c r="O191" s="278"/>
      <c r="P191" s="278"/>
      <c r="Q191" s="278"/>
      <c r="R191" s="278"/>
      <c r="S191" s="278"/>
      <c r="T191" s="278"/>
      <c r="U191" s="278"/>
      <c r="V191" s="278"/>
      <c r="W191" s="278"/>
      <c r="X191" s="135"/>
      <c r="Y191" s="281"/>
      <c r="Z191" s="6"/>
    </row>
    <row r="192" spans="1:26" s="2" customFormat="1" ht="36.75" customHeight="1" hidden="1">
      <c r="A192" s="400"/>
      <c r="B192" s="193"/>
      <c r="C192" s="100"/>
      <c r="D192" s="193"/>
      <c r="E192" s="295"/>
      <c r="F192" s="295"/>
      <c r="G192" s="295"/>
      <c r="H192" s="295"/>
      <c r="I192" s="279"/>
      <c r="J192" s="279"/>
      <c r="K192" s="279"/>
      <c r="L192" s="279"/>
      <c r="M192" s="279"/>
      <c r="N192" s="279"/>
      <c r="O192" s="279"/>
      <c r="P192" s="279"/>
      <c r="Q192" s="279"/>
      <c r="R192" s="279"/>
      <c r="S192" s="279"/>
      <c r="T192" s="279"/>
      <c r="U192" s="279"/>
      <c r="V192" s="279"/>
      <c r="W192" s="279"/>
      <c r="X192" s="136"/>
      <c r="Y192" s="282"/>
      <c r="Z192" s="6"/>
    </row>
    <row r="193" spans="1:25" s="2" customFormat="1" ht="12.75" customHeight="1">
      <c r="A193" s="396"/>
      <c r="B193" s="306" t="s">
        <v>90</v>
      </c>
      <c r="C193" s="306"/>
      <c r="D193" s="306"/>
      <c r="E193" s="306"/>
      <c r="F193" s="306"/>
      <c r="G193" s="306"/>
      <c r="H193" s="306"/>
      <c r="I193" s="306"/>
      <c r="J193" s="306"/>
      <c r="K193" s="306"/>
      <c r="L193" s="306"/>
      <c r="M193" s="306"/>
      <c r="N193" s="306"/>
      <c r="O193" s="306"/>
      <c r="P193" s="264"/>
      <c r="Q193" s="264"/>
      <c r="R193" s="264"/>
      <c r="S193" s="264"/>
      <c r="T193" s="264"/>
      <c r="U193" s="264"/>
      <c r="V193" s="264"/>
      <c r="W193" s="264"/>
      <c r="X193" s="147"/>
      <c r="Y193" s="329"/>
    </row>
    <row r="194" spans="1:25" s="2" customFormat="1" ht="38.25" customHeight="1">
      <c r="A194" s="397"/>
      <c r="B194" s="306"/>
      <c r="C194" s="306"/>
      <c r="D194" s="306"/>
      <c r="E194" s="306"/>
      <c r="F194" s="306"/>
      <c r="G194" s="306"/>
      <c r="H194" s="306"/>
      <c r="I194" s="306"/>
      <c r="J194" s="306"/>
      <c r="K194" s="306"/>
      <c r="L194" s="306"/>
      <c r="M194" s="306"/>
      <c r="N194" s="306"/>
      <c r="O194" s="306"/>
      <c r="P194" s="266"/>
      <c r="Q194" s="266"/>
      <c r="R194" s="266"/>
      <c r="S194" s="266"/>
      <c r="T194" s="266"/>
      <c r="U194" s="266"/>
      <c r="V194" s="266"/>
      <c r="W194" s="266"/>
      <c r="X194" s="148"/>
      <c r="Y194" s="330"/>
    </row>
    <row r="195" spans="1:25" s="2" customFormat="1" ht="37.5" customHeight="1">
      <c r="A195" s="391" t="s">
        <v>104</v>
      </c>
      <c r="B195" s="318" t="s">
        <v>255</v>
      </c>
      <c r="C195" s="303"/>
      <c r="D195" s="319"/>
      <c r="E195" s="206">
        <f>E198+E201</f>
        <v>32853.8</v>
      </c>
      <c r="F195" s="206">
        <f>F198+F201</f>
        <v>10776.800000000001</v>
      </c>
      <c r="G195" s="206">
        <f>G198+G201</f>
        <v>0</v>
      </c>
      <c r="H195" s="206">
        <f>H198+H201</f>
        <v>0</v>
      </c>
      <c r="I195" s="206">
        <f>I198+I201</f>
        <v>32853.8</v>
      </c>
      <c r="J195" s="206">
        <f aca="true" t="shared" si="19" ref="J195:W195">J198+J201</f>
        <v>10776.800000000001</v>
      </c>
      <c r="K195" s="206">
        <f t="shared" si="19"/>
        <v>0</v>
      </c>
      <c r="L195" s="206">
        <f t="shared" si="19"/>
        <v>0</v>
      </c>
      <c r="M195" s="206">
        <f t="shared" si="19"/>
        <v>0</v>
      </c>
      <c r="N195" s="206">
        <f t="shared" si="19"/>
        <v>0</v>
      </c>
      <c r="O195" s="206">
        <f t="shared" si="19"/>
        <v>0</v>
      </c>
      <c r="P195" s="234">
        <f t="shared" si="19"/>
        <v>0</v>
      </c>
      <c r="Q195" s="234">
        <f t="shared" si="19"/>
        <v>0</v>
      </c>
      <c r="R195" s="234">
        <f t="shared" si="19"/>
        <v>0</v>
      </c>
      <c r="S195" s="234">
        <f t="shared" si="19"/>
        <v>0</v>
      </c>
      <c r="T195" s="234">
        <f t="shared" si="19"/>
        <v>0</v>
      </c>
      <c r="U195" s="234">
        <f t="shared" si="19"/>
        <v>0</v>
      </c>
      <c r="V195" s="234">
        <f t="shared" si="19"/>
        <v>0</v>
      </c>
      <c r="W195" s="234">
        <f t="shared" si="19"/>
        <v>0</v>
      </c>
      <c r="X195" s="124"/>
      <c r="Y195" s="329"/>
    </row>
    <row r="196" spans="1:25" s="2" customFormat="1" ht="18.75" customHeight="1">
      <c r="A196" s="391"/>
      <c r="B196" s="318"/>
      <c r="C196" s="304"/>
      <c r="D196" s="320"/>
      <c r="E196" s="207"/>
      <c r="F196" s="207"/>
      <c r="G196" s="207"/>
      <c r="H196" s="207"/>
      <c r="I196" s="207"/>
      <c r="J196" s="207"/>
      <c r="K196" s="207"/>
      <c r="L196" s="207"/>
      <c r="M196" s="207"/>
      <c r="N196" s="207"/>
      <c r="O196" s="207"/>
      <c r="P196" s="235"/>
      <c r="Q196" s="235"/>
      <c r="R196" s="235"/>
      <c r="S196" s="235"/>
      <c r="T196" s="235"/>
      <c r="U196" s="235"/>
      <c r="V196" s="235"/>
      <c r="W196" s="235"/>
      <c r="X196" s="125"/>
      <c r="Y196" s="395"/>
    </row>
    <row r="197" spans="1:25" s="2" customFormat="1" ht="21.75" customHeight="1">
      <c r="A197" s="391"/>
      <c r="B197" s="318"/>
      <c r="C197" s="305"/>
      <c r="D197" s="321"/>
      <c r="E197" s="208"/>
      <c r="F197" s="208"/>
      <c r="G197" s="208"/>
      <c r="H197" s="208"/>
      <c r="I197" s="208"/>
      <c r="J197" s="208"/>
      <c r="K197" s="208"/>
      <c r="L197" s="208"/>
      <c r="M197" s="208"/>
      <c r="N197" s="208"/>
      <c r="O197" s="208"/>
      <c r="P197" s="236"/>
      <c r="Q197" s="236"/>
      <c r="R197" s="236"/>
      <c r="S197" s="236"/>
      <c r="T197" s="236"/>
      <c r="U197" s="236"/>
      <c r="V197" s="236"/>
      <c r="W197" s="236"/>
      <c r="X197" s="126"/>
      <c r="Y197" s="330"/>
    </row>
    <row r="198" spans="1:25" s="2" customFormat="1" ht="65.25" customHeight="1">
      <c r="A198" s="391" t="s">
        <v>153</v>
      </c>
      <c r="B198" s="318" t="s">
        <v>218</v>
      </c>
      <c r="C198" s="303" t="s">
        <v>325</v>
      </c>
      <c r="D198" s="318" t="s">
        <v>89</v>
      </c>
      <c r="E198" s="285">
        <v>31531.7</v>
      </c>
      <c r="F198" s="206">
        <v>10343.1</v>
      </c>
      <c r="G198" s="206">
        <v>0</v>
      </c>
      <c r="H198" s="206">
        <v>0</v>
      </c>
      <c r="I198" s="285">
        <v>31531.7</v>
      </c>
      <c r="J198" s="206">
        <v>10343.1</v>
      </c>
      <c r="K198" s="285">
        <v>0</v>
      </c>
      <c r="L198" s="285">
        <v>0</v>
      </c>
      <c r="M198" s="285">
        <v>0</v>
      </c>
      <c r="N198" s="285">
        <v>0</v>
      </c>
      <c r="O198" s="285">
        <v>0</v>
      </c>
      <c r="P198" s="387">
        <v>0</v>
      </c>
      <c r="Q198" s="387">
        <v>0</v>
      </c>
      <c r="R198" s="387">
        <v>0</v>
      </c>
      <c r="S198" s="387">
        <v>0</v>
      </c>
      <c r="T198" s="387">
        <v>0</v>
      </c>
      <c r="U198" s="387">
        <v>0</v>
      </c>
      <c r="V198" s="387">
        <v>0</v>
      </c>
      <c r="W198" s="387">
        <v>0</v>
      </c>
      <c r="X198" s="144"/>
      <c r="Y198" s="329"/>
    </row>
    <row r="199" spans="1:25" s="2" customFormat="1" ht="143.25" customHeight="1">
      <c r="A199" s="391"/>
      <c r="B199" s="318"/>
      <c r="C199" s="305"/>
      <c r="D199" s="318"/>
      <c r="E199" s="286"/>
      <c r="F199" s="207"/>
      <c r="G199" s="207"/>
      <c r="H199" s="207"/>
      <c r="I199" s="286"/>
      <c r="J199" s="207"/>
      <c r="K199" s="286"/>
      <c r="L199" s="286"/>
      <c r="M199" s="286"/>
      <c r="N199" s="286"/>
      <c r="O199" s="286"/>
      <c r="P199" s="388"/>
      <c r="Q199" s="388"/>
      <c r="R199" s="388"/>
      <c r="S199" s="388"/>
      <c r="T199" s="388"/>
      <c r="U199" s="388"/>
      <c r="V199" s="388"/>
      <c r="W199" s="388"/>
      <c r="X199" s="145"/>
      <c r="Y199" s="395"/>
    </row>
    <row r="200" spans="1:25" s="2" customFormat="1" ht="2.25" customHeight="1" hidden="1">
      <c r="A200" s="391"/>
      <c r="B200" s="318"/>
      <c r="C200" s="86"/>
      <c r="D200" s="318"/>
      <c r="E200" s="287"/>
      <c r="F200" s="208"/>
      <c r="G200" s="208"/>
      <c r="H200" s="208"/>
      <c r="I200" s="287"/>
      <c r="J200" s="208"/>
      <c r="K200" s="287"/>
      <c r="L200" s="287"/>
      <c r="M200" s="287"/>
      <c r="N200" s="287"/>
      <c r="O200" s="287"/>
      <c r="P200" s="389"/>
      <c r="Q200" s="389"/>
      <c r="R200" s="389"/>
      <c r="S200" s="389"/>
      <c r="T200" s="389"/>
      <c r="U200" s="389"/>
      <c r="V200" s="389"/>
      <c r="W200" s="389"/>
      <c r="X200" s="146"/>
      <c r="Y200" s="330"/>
    </row>
    <row r="201" spans="1:25" s="2" customFormat="1" ht="189" customHeight="1">
      <c r="A201" s="391" t="s">
        <v>154</v>
      </c>
      <c r="B201" s="318" t="s">
        <v>137</v>
      </c>
      <c r="C201" s="86" t="s">
        <v>326</v>
      </c>
      <c r="D201" s="318" t="s">
        <v>89</v>
      </c>
      <c r="E201" s="285">
        <v>1322.1</v>
      </c>
      <c r="F201" s="206">
        <v>433.7</v>
      </c>
      <c r="G201" s="206">
        <v>0</v>
      </c>
      <c r="H201" s="206">
        <v>0</v>
      </c>
      <c r="I201" s="285">
        <v>1322.1</v>
      </c>
      <c r="J201" s="206">
        <v>433.7</v>
      </c>
      <c r="K201" s="285">
        <v>0</v>
      </c>
      <c r="L201" s="285">
        <v>0</v>
      </c>
      <c r="M201" s="285">
        <v>0</v>
      </c>
      <c r="N201" s="285">
        <v>0</v>
      </c>
      <c r="O201" s="285">
        <v>0</v>
      </c>
      <c r="P201" s="387">
        <v>0</v>
      </c>
      <c r="Q201" s="387">
        <v>0</v>
      </c>
      <c r="R201" s="387">
        <v>0</v>
      </c>
      <c r="S201" s="387">
        <v>0</v>
      </c>
      <c r="T201" s="387">
        <v>0</v>
      </c>
      <c r="U201" s="387">
        <v>0</v>
      </c>
      <c r="V201" s="387">
        <v>0</v>
      </c>
      <c r="W201" s="387">
        <v>0</v>
      </c>
      <c r="X201" s="144"/>
      <c r="Y201" s="329"/>
    </row>
    <row r="202" spans="1:25" s="2" customFormat="1" ht="87" customHeight="1" hidden="1">
      <c r="A202" s="391"/>
      <c r="B202" s="318"/>
      <c r="C202" s="86"/>
      <c r="D202" s="318"/>
      <c r="E202" s="286"/>
      <c r="F202" s="207"/>
      <c r="G202" s="207"/>
      <c r="H202" s="207"/>
      <c r="I202" s="286"/>
      <c r="J202" s="207"/>
      <c r="K202" s="286"/>
      <c r="L202" s="286"/>
      <c r="M202" s="286"/>
      <c r="N202" s="286"/>
      <c r="O202" s="286"/>
      <c r="P202" s="388"/>
      <c r="Q202" s="388"/>
      <c r="R202" s="388"/>
      <c r="S202" s="388"/>
      <c r="T202" s="388"/>
      <c r="U202" s="388"/>
      <c r="V202" s="388"/>
      <c r="W202" s="388"/>
      <c r="X202" s="145"/>
      <c r="Y202" s="395"/>
    </row>
    <row r="203" spans="1:25" s="2" customFormat="1" ht="111" customHeight="1" hidden="1">
      <c r="A203" s="391"/>
      <c r="B203" s="318"/>
      <c r="C203" s="86"/>
      <c r="D203" s="318"/>
      <c r="E203" s="287"/>
      <c r="F203" s="208"/>
      <c r="G203" s="208"/>
      <c r="H203" s="208"/>
      <c r="I203" s="287"/>
      <c r="J203" s="208"/>
      <c r="K203" s="287"/>
      <c r="L203" s="287"/>
      <c r="M203" s="287"/>
      <c r="N203" s="287"/>
      <c r="O203" s="287"/>
      <c r="P203" s="389"/>
      <c r="Q203" s="389"/>
      <c r="R203" s="389"/>
      <c r="S203" s="389"/>
      <c r="T203" s="389"/>
      <c r="U203" s="389"/>
      <c r="V203" s="389"/>
      <c r="W203" s="389"/>
      <c r="X203" s="146"/>
      <c r="Y203" s="330"/>
    </row>
    <row r="204" spans="1:25" s="2" customFormat="1" ht="18.75" customHeight="1">
      <c r="A204" s="391" t="s">
        <v>105</v>
      </c>
      <c r="B204" s="318" t="s">
        <v>327</v>
      </c>
      <c r="C204" s="303"/>
      <c r="D204" s="318"/>
      <c r="E204" s="206">
        <f>E207</f>
        <v>0</v>
      </c>
      <c r="F204" s="206">
        <f>F207</f>
        <v>2564.2</v>
      </c>
      <c r="G204" s="206">
        <f>G207</f>
        <v>0</v>
      </c>
      <c r="H204" s="206">
        <f>H207</f>
        <v>0</v>
      </c>
      <c r="I204" s="206">
        <f>I207</f>
        <v>0</v>
      </c>
      <c r="J204" s="206">
        <f aca="true" t="shared" si="20" ref="J204:W204">J207</f>
        <v>2564.2</v>
      </c>
      <c r="K204" s="206">
        <f t="shared" si="20"/>
        <v>0</v>
      </c>
      <c r="L204" s="206">
        <f t="shared" si="20"/>
        <v>0</v>
      </c>
      <c r="M204" s="206">
        <f t="shared" si="20"/>
        <v>0</v>
      </c>
      <c r="N204" s="206">
        <f t="shared" si="20"/>
        <v>0</v>
      </c>
      <c r="O204" s="206">
        <f t="shared" si="20"/>
        <v>0</v>
      </c>
      <c r="P204" s="234">
        <f t="shared" si="20"/>
        <v>0</v>
      </c>
      <c r="Q204" s="234">
        <f t="shared" si="20"/>
        <v>0</v>
      </c>
      <c r="R204" s="234">
        <f t="shared" si="20"/>
        <v>0</v>
      </c>
      <c r="S204" s="234">
        <f t="shared" si="20"/>
        <v>0</v>
      </c>
      <c r="T204" s="234">
        <f t="shared" si="20"/>
        <v>0</v>
      </c>
      <c r="U204" s="234">
        <f t="shared" si="20"/>
        <v>0</v>
      </c>
      <c r="V204" s="234">
        <f t="shared" si="20"/>
        <v>0</v>
      </c>
      <c r="W204" s="234">
        <f t="shared" si="20"/>
        <v>0</v>
      </c>
      <c r="X204" s="124"/>
      <c r="Y204" s="329"/>
    </row>
    <row r="205" spans="1:25" s="2" customFormat="1" ht="18.75" customHeight="1">
      <c r="A205" s="391"/>
      <c r="B205" s="318"/>
      <c r="C205" s="304"/>
      <c r="D205" s="318"/>
      <c r="E205" s="207"/>
      <c r="F205" s="207"/>
      <c r="G205" s="207"/>
      <c r="H205" s="207"/>
      <c r="I205" s="207"/>
      <c r="J205" s="207"/>
      <c r="K205" s="207"/>
      <c r="L205" s="207"/>
      <c r="M205" s="207"/>
      <c r="N205" s="207"/>
      <c r="O205" s="207"/>
      <c r="P205" s="235"/>
      <c r="Q205" s="235"/>
      <c r="R205" s="235"/>
      <c r="S205" s="235"/>
      <c r="T205" s="235"/>
      <c r="U205" s="235"/>
      <c r="V205" s="235"/>
      <c r="W205" s="235"/>
      <c r="X205" s="125"/>
      <c r="Y205" s="395"/>
    </row>
    <row r="206" spans="1:25" s="2" customFormat="1" ht="18.75" customHeight="1">
      <c r="A206" s="391"/>
      <c r="B206" s="318"/>
      <c r="C206" s="305"/>
      <c r="D206" s="318"/>
      <c r="E206" s="208"/>
      <c r="F206" s="208"/>
      <c r="G206" s="208"/>
      <c r="H206" s="208"/>
      <c r="I206" s="208"/>
      <c r="J206" s="208"/>
      <c r="K206" s="208"/>
      <c r="L206" s="208"/>
      <c r="M206" s="208"/>
      <c r="N206" s="208"/>
      <c r="O206" s="208"/>
      <c r="P206" s="236"/>
      <c r="Q206" s="236"/>
      <c r="R206" s="236"/>
      <c r="S206" s="236"/>
      <c r="T206" s="236"/>
      <c r="U206" s="236"/>
      <c r="V206" s="236"/>
      <c r="W206" s="236"/>
      <c r="X206" s="126"/>
      <c r="Y206" s="330"/>
    </row>
    <row r="207" spans="1:25" s="2" customFormat="1" ht="38.25" customHeight="1">
      <c r="A207" s="391" t="s">
        <v>114</v>
      </c>
      <c r="B207" s="391" t="s">
        <v>219</v>
      </c>
      <c r="C207" s="392" t="s">
        <v>328</v>
      </c>
      <c r="D207" s="391" t="s">
        <v>89</v>
      </c>
      <c r="E207" s="234">
        <v>0</v>
      </c>
      <c r="F207" s="285">
        <v>2564.2</v>
      </c>
      <c r="G207" s="234">
        <v>0</v>
      </c>
      <c r="H207" s="206">
        <v>0</v>
      </c>
      <c r="I207" s="387">
        <v>0</v>
      </c>
      <c r="J207" s="285">
        <v>2564.2</v>
      </c>
      <c r="K207" s="285">
        <v>0</v>
      </c>
      <c r="L207" s="285">
        <v>0</v>
      </c>
      <c r="M207" s="285">
        <v>0</v>
      </c>
      <c r="N207" s="285">
        <v>0</v>
      </c>
      <c r="O207" s="285">
        <v>0</v>
      </c>
      <c r="P207" s="285">
        <v>0</v>
      </c>
      <c r="Q207" s="285">
        <v>0</v>
      </c>
      <c r="R207" s="285">
        <v>0</v>
      </c>
      <c r="S207" s="285">
        <v>0</v>
      </c>
      <c r="T207" s="285">
        <v>0</v>
      </c>
      <c r="U207" s="285">
        <v>0</v>
      </c>
      <c r="V207" s="285">
        <v>0</v>
      </c>
      <c r="W207" s="285">
        <v>0</v>
      </c>
      <c r="X207" s="33"/>
      <c r="Y207" s="280"/>
    </row>
    <row r="208" spans="1:25" s="2" customFormat="1" ht="18.75" customHeight="1">
      <c r="A208" s="391"/>
      <c r="B208" s="391"/>
      <c r="C208" s="393"/>
      <c r="D208" s="391"/>
      <c r="E208" s="235"/>
      <c r="F208" s="286"/>
      <c r="G208" s="235"/>
      <c r="H208" s="207"/>
      <c r="I208" s="388"/>
      <c r="J208" s="286"/>
      <c r="K208" s="286"/>
      <c r="L208" s="286"/>
      <c r="M208" s="286"/>
      <c r="N208" s="286"/>
      <c r="O208" s="286"/>
      <c r="P208" s="286"/>
      <c r="Q208" s="286"/>
      <c r="R208" s="286"/>
      <c r="S208" s="286"/>
      <c r="T208" s="286"/>
      <c r="U208" s="286"/>
      <c r="V208" s="286"/>
      <c r="W208" s="286"/>
      <c r="X208" s="127"/>
      <c r="Y208" s="281"/>
    </row>
    <row r="209" spans="1:25" s="2" customFormat="1" ht="132.75" customHeight="1">
      <c r="A209" s="391"/>
      <c r="B209" s="391"/>
      <c r="C209" s="394"/>
      <c r="D209" s="391"/>
      <c r="E209" s="236"/>
      <c r="F209" s="287"/>
      <c r="G209" s="236"/>
      <c r="H209" s="208"/>
      <c r="I209" s="389"/>
      <c r="J209" s="287"/>
      <c r="K209" s="287"/>
      <c r="L209" s="287"/>
      <c r="M209" s="287"/>
      <c r="N209" s="287"/>
      <c r="O209" s="287"/>
      <c r="P209" s="287"/>
      <c r="Q209" s="287"/>
      <c r="R209" s="287"/>
      <c r="S209" s="287"/>
      <c r="T209" s="287"/>
      <c r="U209" s="287"/>
      <c r="V209" s="287"/>
      <c r="W209" s="287"/>
      <c r="X209" s="128"/>
      <c r="Y209" s="282"/>
    </row>
    <row r="210" spans="1:25" s="2" customFormat="1" ht="37.5" customHeight="1">
      <c r="A210" s="391" t="s">
        <v>106</v>
      </c>
      <c r="B210" s="391" t="s">
        <v>92</v>
      </c>
      <c r="C210" s="99"/>
      <c r="D210" s="391"/>
      <c r="E210" s="206">
        <f>E213</f>
        <v>0</v>
      </c>
      <c r="F210" s="206">
        <f aca="true" t="shared" si="21" ref="F210:W210">F213</f>
        <v>73401.9</v>
      </c>
      <c r="G210" s="206">
        <f t="shared" si="21"/>
        <v>0</v>
      </c>
      <c r="H210" s="206">
        <f t="shared" si="21"/>
        <v>0</v>
      </c>
      <c r="I210" s="206">
        <f t="shared" si="21"/>
        <v>0</v>
      </c>
      <c r="J210" s="206">
        <f t="shared" si="21"/>
        <v>73401.9</v>
      </c>
      <c r="K210" s="206">
        <f t="shared" si="21"/>
        <v>0</v>
      </c>
      <c r="L210" s="206">
        <f t="shared" si="21"/>
        <v>0</v>
      </c>
      <c r="M210" s="206">
        <f t="shared" si="21"/>
        <v>0</v>
      </c>
      <c r="N210" s="206">
        <f t="shared" si="21"/>
        <v>0</v>
      </c>
      <c r="O210" s="206">
        <f t="shared" si="21"/>
        <v>0</v>
      </c>
      <c r="P210" s="206">
        <f t="shared" si="21"/>
        <v>0</v>
      </c>
      <c r="Q210" s="206">
        <f t="shared" si="21"/>
        <v>0</v>
      </c>
      <c r="R210" s="206">
        <f t="shared" si="21"/>
        <v>0</v>
      </c>
      <c r="S210" s="206">
        <f t="shared" si="21"/>
        <v>0</v>
      </c>
      <c r="T210" s="206">
        <f t="shared" si="21"/>
        <v>0</v>
      </c>
      <c r="U210" s="206">
        <f t="shared" si="21"/>
        <v>0</v>
      </c>
      <c r="V210" s="206">
        <f t="shared" si="21"/>
        <v>0</v>
      </c>
      <c r="W210" s="206">
        <f t="shared" si="21"/>
        <v>0</v>
      </c>
      <c r="X210" s="54"/>
      <c r="Y210" s="280"/>
    </row>
    <row r="211" spans="1:25" s="2" customFormat="1" ht="1.5" customHeight="1">
      <c r="A211" s="391"/>
      <c r="B211" s="391"/>
      <c r="C211" s="99"/>
      <c r="D211" s="391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7"/>
      <c r="P211" s="207"/>
      <c r="Q211" s="207"/>
      <c r="R211" s="207"/>
      <c r="S211" s="207"/>
      <c r="T211" s="207"/>
      <c r="U211" s="207"/>
      <c r="V211" s="207"/>
      <c r="W211" s="207"/>
      <c r="X211" s="55"/>
      <c r="Y211" s="281"/>
    </row>
    <row r="212" spans="1:25" s="2" customFormat="1" ht="18.75" customHeight="1" hidden="1">
      <c r="A212" s="391"/>
      <c r="B212" s="391"/>
      <c r="C212" s="99"/>
      <c r="D212" s="391"/>
      <c r="E212" s="208"/>
      <c r="F212" s="208"/>
      <c r="G212" s="208"/>
      <c r="H212" s="208"/>
      <c r="I212" s="208"/>
      <c r="J212" s="208"/>
      <c r="K212" s="208"/>
      <c r="L212" s="208"/>
      <c r="M212" s="208"/>
      <c r="N212" s="208"/>
      <c r="O212" s="208"/>
      <c r="P212" s="208"/>
      <c r="Q212" s="208"/>
      <c r="R212" s="208"/>
      <c r="S212" s="208"/>
      <c r="T212" s="208"/>
      <c r="U212" s="208"/>
      <c r="V212" s="208"/>
      <c r="W212" s="208"/>
      <c r="X212" s="56"/>
      <c r="Y212" s="282"/>
    </row>
    <row r="213" spans="1:25" s="2" customFormat="1" ht="35.25" customHeight="1">
      <c r="A213" s="376" t="s">
        <v>128</v>
      </c>
      <c r="B213" s="390" t="s">
        <v>93</v>
      </c>
      <c r="C213" s="378" t="s">
        <v>329</v>
      </c>
      <c r="D213" s="390" t="s">
        <v>89</v>
      </c>
      <c r="E213" s="384">
        <v>0</v>
      </c>
      <c r="F213" s="384">
        <v>73401.9</v>
      </c>
      <c r="G213" s="206">
        <v>0</v>
      </c>
      <c r="H213" s="206">
        <v>0</v>
      </c>
      <c r="I213" s="387">
        <v>0</v>
      </c>
      <c r="J213" s="206">
        <v>73401.9</v>
      </c>
      <c r="K213" s="285">
        <v>0</v>
      </c>
      <c r="L213" s="285">
        <v>0</v>
      </c>
      <c r="M213" s="285">
        <v>0</v>
      </c>
      <c r="N213" s="285">
        <v>0</v>
      </c>
      <c r="O213" s="285">
        <v>0</v>
      </c>
      <c r="P213" s="285">
        <v>0</v>
      </c>
      <c r="Q213" s="285">
        <v>0</v>
      </c>
      <c r="R213" s="285">
        <v>0</v>
      </c>
      <c r="S213" s="285">
        <v>0</v>
      </c>
      <c r="T213" s="285">
        <v>0</v>
      </c>
      <c r="U213" s="285">
        <v>0</v>
      </c>
      <c r="V213" s="285">
        <v>0</v>
      </c>
      <c r="W213" s="285">
        <v>0</v>
      </c>
      <c r="X213" s="33"/>
      <c r="Y213" s="280"/>
    </row>
    <row r="214" spans="1:25" s="2" customFormat="1" ht="18.75" customHeight="1">
      <c r="A214" s="376"/>
      <c r="B214" s="390"/>
      <c r="C214" s="379"/>
      <c r="D214" s="390"/>
      <c r="E214" s="385"/>
      <c r="F214" s="385"/>
      <c r="G214" s="207"/>
      <c r="H214" s="207"/>
      <c r="I214" s="388"/>
      <c r="J214" s="207"/>
      <c r="K214" s="286"/>
      <c r="L214" s="286"/>
      <c r="M214" s="286"/>
      <c r="N214" s="286"/>
      <c r="O214" s="286"/>
      <c r="P214" s="286"/>
      <c r="Q214" s="286"/>
      <c r="R214" s="286"/>
      <c r="S214" s="286"/>
      <c r="T214" s="286"/>
      <c r="U214" s="286"/>
      <c r="V214" s="286"/>
      <c r="W214" s="286"/>
      <c r="X214" s="127"/>
      <c r="Y214" s="281"/>
    </row>
    <row r="215" spans="1:25" s="2" customFormat="1" ht="145.5" customHeight="1">
      <c r="A215" s="376"/>
      <c r="B215" s="390"/>
      <c r="C215" s="380"/>
      <c r="D215" s="390"/>
      <c r="E215" s="386"/>
      <c r="F215" s="386"/>
      <c r="G215" s="208"/>
      <c r="H215" s="208"/>
      <c r="I215" s="389"/>
      <c r="J215" s="208"/>
      <c r="K215" s="287"/>
      <c r="L215" s="287"/>
      <c r="M215" s="287"/>
      <c r="N215" s="287"/>
      <c r="O215" s="287"/>
      <c r="P215" s="287"/>
      <c r="Q215" s="287"/>
      <c r="R215" s="287"/>
      <c r="S215" s="287"/>
      <c r="T215" s="287"/>
      <c r="U215" s="287"/>
      <c r="V215" s="287"/>
      <c r="W215" s="287"/>
      <c r="X215" s="128"/>
      <c r="Y215" s="282"/>
    </row>
    <row r="216" spans="1:25" s="2" customFormat="1" ht="32.25" customHeight="1">
      <c r="A216" s="296" t="s">
        <v>107</v>
      </c>
      <c r="B216" s="318" t="s">
        <v>256</v>
      </c>
      <c r="C216" s="303"/>
      <c r="D216" s="210"/>
      <c r="E216" s="206">
        <f>E219+E222</f>
        <v>73443.8</v>
      </c>
      <c r="F216" s="206">
        <f>F219+F222</f>
        <v>105989.8</v>
      </c>
      <c r="G216" s="206">
        <f aca="true" t="shared" si="22" ref="G216:W216">G219+G222</f>
        <v>0</v>
      </c>
      <c r="H216" s="206">
        <f t="shared" si="22"/>
        <v>0</v>
      </c>
      <c r="I216" s="206">
        <f t="shared" si="22"/>
        <v>73443.8</v>
      </c>
      <c r="J216" s="206">
        <f t="shared" si="22"/>
        <v>105989.8</v>
      </c>
      <c r="K216" s="206">
        <f t="shared" si="22"/>
        <v>0</v>
      </c>
      <c r="L216" s="206">
        <f t="shared" si="22"/>
        <v>0</v>
      </c>
      <c r="M216" s="206">
        <f t="shared" si="22"/>
        <v>0</v>
      </c>
      <c r="N216" s="206">
        <f t="shared" si="22"/>
        <v>0</v>
      </c>
      <c r="O216" s="206">
        <f t="shared" si="22"/>
        <v>0</v>
      </c>
      <c r="P216" s="206">
        <f t="shared" si="22"/>
        <v>0</v>
      </c>
      <c r="Q216" s="206">
        <f t="shared" si="22"/>
        <v>0</v>
      </c>
      <c r="R216" s="206">
        <f t="shared" si="22"/>
        <v>0</v>
      </c>
      <c r="S216" s="206">
        <f t="shared" si="22"/>
        <v>0</v>
      </c>
      <c r="T216" s="206">
        <f t="shared" si="22"/>
        <v>0</v>
      </c>
      <c r="U216" s="206">
        <f t="shared" si="22"/>
        <v>0</v>
      </c>
      <c r="V216" s="206">
        <f t="shared" si="22"/>
        <v>0</v>
      </c>
      <c r="W216" s="206">
        <f t="shared" si="22"/>
        <v>0</v>
      </c>
      <c r="X216" s="54"/>
      <c r="Y216" s="280"/>
    </row>
    <row r="217" spans="1:25" s="2" customFormat="1" ht="18.75" customHeight="1">
      <c r="A217" s="296"/>
      <c r="B217" s="318"/>
      <c r="C217" s="304"/>
      <c r="D217" s="210"/>
      <c r="E217" s="207"/>
      <c r="F217" s="207"/>
      <c r="G217" s="207"/>
      <c r="H217" s="207"/>
      <c r="I217" s="207"/>
      <c r="J217" s="207"/>
      <c r="K217" s="207"/>
      <c r="L217" s="207"/>
      <c r="M217" s="207"/>
      <c r="N217" s="207"/>
      <c r="O217" s="207"/>
      <c r="P217" s="207"/>
      <c r="Q217" s="207"/>
      <c r="R217" s="207"/>
      <c r="S217" s="207"/>
      <c r="T217" s="207"/>
      <c r="U217" s="207"/>
      <c r="V217" s="207"/>
      <c r="W217" s="207"/>
      <c r="X217" s="55"/>
      <c r="Y217" s="281"/>
    </row>
    <row r="218" spans="1:25" s="2" customFormat="1" ht="144.75" customHeight="1">
      <c r="A218" s="296"/>
      <c r="B218" s="318"/>
      <c r="C218" s="305"/>
      <c r="D218" s="210"/>
      <c r="E218" s="208"/>
      <c r="F218" s="208"/>
      <c r="G218" s="208"/>
      <c r="H218" s="208"/>
      <c r="I218" s="208"/>
      <c r="J218" s="208"/>
      <c r="K218" s="208"/>
      <c r="L218" s="208"/>
      <c r="M218" s="208"/>
      <c r="N218" s="208"/>
      <c r="O218" s="208"/>
      <c r="P218" s="208"/>
      <c r="Q218" s="208"/>
      <c r="R218" s="208"/>
      <c r="S218" s="208"/>
      <c r="T218" s="208"/>
      <c r="U218" s="208"/>
      <c r="V218" s="208"/>
      <c r="W218" s="208"/>
      <c r="X218" s="56"/>
      <c r="Y218" s="282"/>
    </row>
    <row r="219" spans="1:25" s="2" customFormat="1" ht="194.25" customHeight="1">
      <c r="A219" s="296" t="s">
        <v>131</v>
      </c>
      <c r="B219" s="374" t="s">
        <v>220</v>
      </c>
      <c r="C219" s="101" t="s">
        <v>330</v>
      </c>
      <c r="D219" s="374" t="s">
        <v>84</v>
      </c>
      <c r="E219" s="285">
        <v>73443.8</v>
      </c>
      <c r="F219" s="206">
        <v>23910</v>
      </c>
      <c r="G219" s="206">
        <v>0</v>
      </c>
      <c r="H219" s="206">
        <v>0</v>
      </c>
      <c r="I219" s="285">
        <v>73443.8</v>
      </c>
      <c r="J219" s="206">
        <v>23910</v>
      </c>
      <c r="K219" s="285">
        <v>0</v>
      </c>
      <c r="L219" s="285">
        <v>0</v>
      </c>
      <c r="M219" s="285">
        <v>0</v>
      </c>
      <c r="N219" s="285">
        <v>0</v>
      </c>
      <c r="O219" s="285">
        <v>0</v>
      </c>
      <c r="P219" s="285">
        <v>0</v>
      </c>
      <c r="Q219" s="285">
        <v>0</v>
      </c>
      <c r="R219" s="285">
        <v>0</v>
      </c>
      <c r="S219" s="285">
        <v>0</v>
      </c>
      <c r="T219" s="285">
        <v>0</v>
      </c>
      <c r="U219" s="285">
        <v>0</v>
      </c>
      <c r="V219" s="285">
        <v>0</v>
      </c>
      <c r="W219" s="285">
        <v>0</v>
      </c>
      <c r="X219" s="33"/>
      <c r="Y219" s="280"/>
    </row>
    <row r="220" spans="1:25" s="2" customFormat="1" ht="5.25" customHeight="1">
      <c r="A220" s="296"/>
      <c r="B220" s="374"/>
      <c r="C220" s="101"/>
      <c r="D220" s="374"/>
      <c r="E220" s="286"/>
      <c r="F220" s="207"/>
      <c r="G220" s="207"/>
      <c r="H220" s="207"/>
      <c r="I220" s="286"/>
      <c r="J220" s="207"/>
      <c r="K220" s="286"/>
      <c r="L220" s="286"/>
      <c r="M220" s="286"/>
      <c r="N220" s="286"/>
      <c r="O220" s="286"/>
      <c r="P220" s="286"/>
      <c r="Q220" s="286"/>
      <c r="R220" s="286"/>
      <c r="S220" s="286"/>
      <c r="T220" s="286"/>
      <c r="U220" s="286"/>
      <c r="V220" s="286"/>
      <c r="W220" s="286"/>
      <c r="X220" s="127"/>
      <c r="Y220" s="281"/>
    </row>
    <row r="221" spans="1:25" s="2" customFormat="1" ht="123" customHeight="1" hidden="1">
      <c r="A221" s="296"/>
      <c r="B221" s="374"/>
      <c r="C221" s="101"/>
      <c r="D221" s="374"/>
      <c r="E221" s="287"/>
      <c r="F221" s="208"/>
      <c r="G221" s="208"/>
      <c r="H221" s="208"/>
      <c r="I221" s="287"/>
      <c r="J221" s="208"/>
      <c r="K221" s="287"/>
      <c r="L221" s="287"/>
      <c r="M221" s="287"/>
      <c r="N221" s="287"/>
      <c r="O221" s="287"/>
      <c r="P221" s="287"/>
      <c r="Q221" s="287"/>
      <c r="R221" s="287"/>
      <c r="S221" s="287"/>
      <c r="T221" s="287"/>
      <c r="U221" s="287"/>
      <c r="V221" s="287"/>
      <c r="W221" s="287"/>
      <c r="X221" s="128"/>
      <c r="Y221" s="282"/>
    </row>
    <row r="222" spans="1:25" s="2" customFormat="1" ht="36.75" customHeight="1">
      <c r="A222" s="376" t="s">
        <v>132</v>
      </c>
      <c r="B222" s="377" t="s">
        <v>257</v>
      </c>
      <c r="C222" s="378" t="s">
        <v>331</v>
      </c>
      <c r="D222" s="374" t="s">
        <v>84</v>
      </c>
      <c r="E222" s="285">
        <v>0</v>
      </c>
      <c r="F222" s="381">
        <v>82079.8</v>
      </c>
      <c r="G222" s="206">
        <v>0</v>
      </c>
      <c r="H222" s="206">
        <v>0</v>
      </c>
      <c r="I222" s="285">
        <v>0</v>
      </c>
      <c r="J222" s="285">
        <v>82079.8</v>
      </c>
      <c r="K222" s="285">
        <v>0</v>
      </c>
      <c r="L222" s="285">
        <v>0</v>
      </c>
      <c r="M222" s="285">
        <v>0</v>
      </c>
      <c r="N222" s="285">
        <v>0</v>
      </c>
      <c r="O222" s="285">
        <v>0</v>
      </c>
      <c r="P222" s="285">
        <v>0</v>
      </c>
      <c r="Q222" s="285">
        <v>0</v>
      </c>
      <c r="R222" s="285">
        <v>0</v>
      </c>
      <c r="S222" s="285">
        <v>0</v>
      </c>
      <c r="T222" s="285">
        <v>0</v>
      </c>
      <c r="U222" s="285">
        <v>0</v>
      </c>
      <c r="V222" s="285">
        <v>0</v>
      </c>
      <c r="W222" s="285">
        <v>0</v>
      </c>
      <c r="X222" s="33"/>
      <c r="Y222" s="280"/>
    </row>
    <row r="223" spans="1:25" s="2" customFormat="1" ht="18.75" customHeight="1">
      <c r="A223" s="376"/>
      <c r="B223" s="377"/>
      <c r="C223" s="379"/>
      <c r="D223" s="374"/>
      <c r="E223" s="286"/>
      <c r="F223" s="382"/>
      <c r="G223" s="207"/>
      <c r="H223" s="207"/>
      <c r="I223" s="286"/>
      <c r="J223" s="286"/>
      <c r="K223" s="286"/>
      <c r="L223" s="286"/>
      <c r="M223" s="286"/>
      <c r="N223" s="286"/>
      <c r="O223" s="286"/>
      <c r="P223" s="286"/>
      <c r="Q223" s="286"/>
      <c r="R223" s="286"/>
      <c r="S223" s="286"/>
      <c r="T223" s="286"/>
      <c r="U223" s="286"/>
      <c r="V223" s="286"/>
      <c r="W223" s="286"/>
      <c r="X223" s="127"/>
      <c r="Y223" s="281"/>
    </row>
    <row r="224" spans="1:25" s="2" customFormat="1" ht="135.75" customHeight="1">
      <c r="A224" s="376"/>
      <c r="B224" s="377"/>
      <c r="C224" s="380"/>
      <c r="D224" s="374"/>
      <c r="E224" s="287"/>
      <c r="F224" s="383"/>
      <c r="G224" s="208"/>
      <c r="H224" s="208"/>
      <c r="I224" s="287"/>
      <c r="J224" s="287"/>
      <c r="K224" s="287"/>
      <c r="L224" s="287"/>
      <c r="M224" s="287"/>
      <c r="N224" s="287"/>
      <c r="O224" s="287"/>
      <c r="P224" s="287"/>
      <c r="Q224" s="287"/>
      <c r="R224" s="287"/>
      <c r="S224" s="287"/>
      <c r="T224" s="287"/>
      <c r="U224" s="287"/>
      <c r="V224" s="287"/>
      <c r="W224" s="287"/>
      <c r="X224" s="128"/>
      <c r="Y224" s="282"/>
    </row>
    <row r="225" spans="1:25" s="2" customFormat="1" ht="77.25" customHeight="1">
      <c r="A225" s="296" t="s">
        <v>108</v>
      </c>
      <c r="B225" s="374" t="s">
        <v>258</v>
      </c>
      <c r="C225" s="101"/>
      <c r="D225" s="374"/>
      <c r="E225" s="206">
        <f>E228</f>
        <v>2143.4</v>
      </c>
      <c r="F225" s="206">
        <f>F228</f>
        <v>703.1</v>
      </c>
      <c r="G225" s="206">
        <f>G228</f>
        <v>0</v>
      </c>
      <c r="H225" s="206">
        <f>H228</f>
        <v>0</v>
      </c>
      <c r="I225" s="206">
        <f>I228</f>
        <v>2143.4</v>
      </c>
      <c r="J225" s="206">
        <f aca="true" t="shared" si="23" ref="J225:T225">J228</f>
        <v>703.1</v>
      </c>
      <c r="K225" s="206">
        <f t="shared" si="23"/>
        <v>0</v>
      </c>
      <c r="L225" s="206">
        <f t="shared" si="23"/>
        <v>0</v>
      </c>
      <c r="M225" s="206">
        <f t="shared" si="23"/>
        <v>0</v>
      </c>
      <c r="N225" s="206">
        <f t="shared" si="23"/>
        <v>0</v>
      </c>
      <c r="O225" s="206">
        <f t="shared" si="23"/>
        <v>0</v>
      </c>
      <c r="P225" s="206">
        <f t="shared" si="23"/>
        <v>0</v>
      </c>
      <c r="Q225" s="206">
        <f t="shared" si="23"/>
        <v>0</v>
      </c>
      <c r="R225" s="206">
        <f t="shared" si="23"/>
        <v>0</v>
      </c>
      <c r="S225" s="206">
        <f t="shared" si="23"/>
        <v>0</v>
      </c>
      <c r="T225" s="206">
        <f t="shared" si="23"/>
        <v>0</v>
      </c>
      <c r="U225" s="206">
        <f>U228</f>
        <v>0</v>
      </c>
      <c r="V225" s="206">
        <f>V228</f>
        <v>0</v>
      </c>
      <c r="W225" s="206">
        <f>W228</f>
        <v>0</v>
      </c>
      <c r="X225" s="54"/>
      <c r="Y225" s="280"/>
    </row>
    <row r="226" spans="1:25" s="2" customFormat="1" ht="52.5" customHeight="1" hidden="1">
      <c r="A226" s="296"/>
      <c r="B226" s="374"/>
      <c r="C226" s="101"/>
      <c r="D226" s="374"/>
      <c r="E226" s="207"/>
      <c r="F226" s="207"/>
      <c r="G226" s="207"/>
      <c r="H226" s="207"/>
      <c r="I226" s="207"/>
      <c r="J226" s="207"/>
      <c r="K226" s="207"/>
      <c r="L226" s="207"/>
      <c r="M226" s="207"/>
      <c r="N226" s="207"/>
      <c r="O226" s="207"/>
      <c r="P226" s="207"/>
      <c r="Q226" s="207"/>
      <c r="R226" s="207"/>
      <c r="S226" s="207"/>
      <c r="T226" s="207"/>
      <c r="U226" s="207"/>
      <c r="V226" s="207"/>
      <c r="W226" s="207"/>
      <c r="X226" s="55"/>
      <c r="Y226" s="281"/>
    </row>
    <row r="227" spans="1:25" s="2" customFormat="1" ht="39" customHeight="1" hidden="1">
      <c r="A227" s="296"/>
      <c r="B227" s="374"/>
      <c r="C227" s="101"/>
      <c r="D227" s="374"/>
      <c r="E227" s="208"/>
      <c r="F227" s="208"/>
      <c r="G227" s="208"/>
      <c r="H227" s="208"/>
      <c r="I227" s="208"/>
      <c r="J227" s="208"/>
      <c r="K227" s="208"/>
      <c r="L227" s="208"/>
      <c r="M227" s="208"/>
      <c r="N227" s="208"/>
      <c r="O227" s="208"/>
      <c r="P227" s="208"/>
      <c r="Q227" s="208"/>
      <c r="R227" s="208"/>
      <c r="S227" s="208"/>
      <c r="T227" s="208"/>
      <c r="U227" s="208"/>
      <c r="V227" s="208"/>
      <c r="W227" s="208"/>
      <c r="X227" s="56"/>
      <c r="Y227" s="282"/>
    </row>
    <row r="228" spans="1:25" s="2" customFormat="1" ht="34.5" customHeight="1">
      <c r="A228" s="296" t="s">
        <v>157</v>
      </c>
      <c r="B228" s="374" t="s">
        <v>26</v>
      </c>
      <c r="C228" s="303" t="s">
        <v>332</v>
      </c>
      <c r="D228" s="374" t="s">
        <v>84</v>
      </c>
      <c r="E228" s="206">
        <v>2143.4</v>
      </c>
      <c r="F228" s="206">
        <v>703.1</v>
      </c>
      <c r="G228" s="206">
        <v>0</v>
      </c>
      <c r="H228" s="206">
        <v>0</v>
      </c>
      <c r="I228" s="206">
        <v>2143.4</v>
      </c>
      <c r="J228" s="206">
        <v>703.1</v>
      </c>
      <c r="K228" s="206">
        <v>0</v>
      </c>
      <c r="L228" s="206">
        <v>0</v>
      </c>
      <c r="M228" s="206">
        <v>0</v>
      </c>
      <c r="N228" s="206">
        <v>0</v>
      </c>
      <c r="O228" s="206">
        <v>0</v>
      </c>
      <c r="P228" s="206">
        <v>0</v>
      </c>
      <c r="Q228" s="206">
        <v>0</v>
      </c>
      <c r="R228" s="206">
        <v>0</v>
      </c>
      <c r="S228" s="206">
        <v>0</v>
      </c>
      <c r="T228" s="206">
        <v>0</v>
      </c>
      <c r="U228" s="206">
        <v>0</v>
      </c>
      <c r="V228" s="206">
        <v>0</v>
      </c>
      <c r="W228" s="206">
        <v>0</v>
      </c>
      <c r="X228" s="54"/>
      <c r="Y228" s="280"/>
    </row>
    <row r="229" spans="1:25" s="2" customFormat="1" ht="18.75" customHeight="1">
      <c r="A229" s="296"/>
      <c r="B229" s="374"/>
      <c r="C229" s="304"/>
      <c r="D229" s="374"/>
      <c r="E229" s="207"/>
      <c r="F229" s="207"/>
      <c r="G229" s="207"/>
      <c r="H229" s="207"/>
      <c r="I229" s="207"/>
      <c r="J229" s="207"/>
      <c r="K229" s="207"/>
      <c r="L229" s="207"/>
      <c r="M229" s="207"/>
      <c r="N229" s="207"/>
      <c r="O229" s="207"/>
      <c r="P229" s="207"/>
      <c r="Q229" s="207"/>
      <c r="R229" s="207"/>
      <c r="S229" s="207"/>
      <c r="T229" s="207"/>
      <c r="U229" s="207"/>
      <c r="V229" s="207"/>
      <c r="W229" s="207"/>
      <c r="X229" s="55"/>
      <c r="Y229" s="281"/>
    </row>
    <row r="230" spans="1:25" s="2" customFormat="1" ht="139.5" customHeight="1">
      <c r="A230" s="296"/>
      <c r="B230" s="374"/>
      <c r="C230" s="305"/>
      <c r="D230" s="374"/>
      <c r="E230" s="208"/>
      <c r="F230" s="208"/>
      <c r="G230" s="208"/>
      <c r="H230" s="208"/>
      <c r="I230" s="208"/>
      <c r="J230" s="208"/>
      <c r="K230" s="208"/>
      <c r="L230" s="208"/>
      <c r="M230" s="208"/>
      <c r="N230" s="208"/>
      <c r="O230" s="208"/>
      <c r="P230" s="208"/>
      <c r="Q230" s="208"/>
      <c r="R230" s="208"/>
      <c r="S230" s="208"/>
      <c r="T230" s="208"/>
      <c r="U230" s="208"/>
      <c r="V230" s="208"/>
      <c r="W230" s="208"/>
      <c r="X230" s="56"/>
      <c r="Y230" s="282"/>
    </row>
    <row r="231" spans="1:25" s="2" customFormat="1" ht="21" customHeight="1">
      <c r="A231" s="296" t="s">
        <v>109</v>
      </c>
      <c r="B231" s="372" t="s">
        <v>259</v>
      </c>
      <c r="C231" s="102"/>
      <c r="D231" s="374"/>
      <c r="E231" s="285">
        <f>E235</f>
        <v>0</v>
      </c>
      <c r="F231" s="285">
        <f aca="true" t="shared" si="24" ref="F231:W231">F235</f>
        <v>0</v>
      </c>
      <c r="G231" s="285">
        <f t="shared" si="24"/>
        <v>0</v>
      </c>
      <c r="H231" s="285">
        <f t="shared" si="24"/>
        <v>0</v>
      </c>
      <c r="I231" s="285">
        <f t="shared" si="24"/>
        <v>0</v>
      </c>
      <c r="J231" s="285">
        <f t="shared" si="24"/>
        <v>0</v>
      </c>
      <c r="K231" s="285">
        <f t="shared" si="24"/>
        <v>0</v>
      </c>
      <c r="L231" s="285">
        <f t="shared" si="24"/>
        <v>0</v>
      </c>
      <c r="M231" s="285">
        <f t="shared" si="24"/>
        <v>0</v>
      </c>
      <c r="N231" s="285">
        <f t="shared" si="24"/>
        <v>0</v>
      </c>
      <c r="O231" s="285">
        <f t="shared" si="24"/>
        <v>0</v>
      </c>
      <c r="P231" s="285">
        <f t="shared" si="24"/>
        <v>0</v>
      </c>
      <c r="Q231" s="285">
        <f t="shared" si="24"/>
        <v>0</v>
      </c>
      <c r="R231" s="285">
        <f t="shared" si="24"/>
        <v>0</v>
      </c>
      <c r="S231" s="285">
        <f t="shared" si="24"/>
        <v>0</v>
      </c>
      <c r="T231" s="285">
        <f t="shared" si="24"/>
        <v>0</v>
      </c>
      <c r="U231" s="285">
        <f t="shared" si="24"/>
        <v>0</v>
      </c>
      <c r="V231" s="285">
        <f t="shared" si="24"/>
        <v>0</v>
      </c>
      <c r="W231" s="285">
        <f t="shared" si="24"/>
        <v>0</v>
      </c>
      <c r="X231" s="33"/>
      <c r="Y231" s="280"/>
    </row>
    <row r="232" spans="1:25" s="2" customFormat="1" ht="32.25" customHeight="1">
      <c r="A232" s="296"/>
      <c r="B232" s="373"/>
      <c r="C232" s="103"/>
      <c r="D232" s="374"/>
      <c r="E232" s="286"/>
      <c r="F232" s="286"/>
      <c r="G232" s="286"/>
      <c r="H232" s="286"/>
      <c r="I232" s="286"/>
      <c r="J232" s="286"/>
      <c r="K232" s="286"/>
      <c r="L232" s="286"/>
      <c r="M232" s="286"/>
      <c r="N232" s="286"/>
      <c r="O232" s="286"/>
      <c r="P232" s="286"/>
      <c r="Q232" s="286"/>
      <c r="R232" s="286"/>
      <c r="S232" s="286"/>
      <c r="T232" s="286"/>
      <c r="U232" s="286"/>
      <c r="V232" s="286"/>
      <c r="W232" s="286"/>
      <c r="X232" s="127"/>
      <c r="Y232" s="281"/>
    </row>
    <row r="233" spans="1:25" s="2" customFormat="1" ht="3" customHeight="1">
      <c r="A233" s="296"/>
      <c r="B233" s="373"/>
      <c r="C233" s="103"/>
      <c r="D233" s="374"/>
      <c r="E233" s="286"/>
      <c r="F233" s="286"/>
      <c r="G233" s="286"/>
      <c r="H233" s="286"/>
      <c r="I233" s="286"/>
      <c r="J233" s="286"/>
      <c r="K233" s="286"/>
      <c r="L233" s="286"/>
      <c r="M233" s="286"/>
      <c r="N233" s="286"/>
      <c r="O233" s="286"/>
      <c r="P233" s="286"/>
      <c r="Q233" s="286"/>
      <c r="R233" s="286"/>
      <c r="S233" s="286"/>
      <c r="T233" s="286"/>
      <c r="U233" s="286"/>
      <c r="V233" s="286"/>
      <c r="W233" s="286"/>
      <c r="X233" s="127"/>
      <c r="Y233" s="281"/>
    </row>
    <row r="234" spans="1:25" s="2" customFormat="1" ht="18.75" customHeight="1" hidden="1">
      <c r="A234" s="296"/>
      <c r="B234" s="375"/>
      <c r="C234" s="104"/>
      <c r="D234" s="374"/>
      <c r="E234" s="287"/>
      <c r="F234" s="287"/>
      <c r="G234" s="287"/>
      <c r="H234" s="287"/>
      <c r="I234" s="287"/>
      <c r="J234" s="287"/>
      <c r="K234" s="287"/>
      <c r="L234" s="287"/>
      <c r="M234" s="287"/>
      <c r="N234" s="287"/>
      <c r="O234" s="287"/>
      <c r="P234" s="287"/>
      <c r="Q234" s="287"/>
      <c r="R234" s="287"/>
      <c r="S234" s="287"/>
      <c r="T234" s="287"/>
      <c r="U234" s="287"/>
      <c r="V234" s="287"/>
      <c r="W234" s="287"/>
      <c r="X234" s="128"/>
      <c r="Y234" s="282"/>
    </row>
    <row r="235" spans="1:25" s="2" customFormat="1" ht="57.75" customHeight="1">
      <c r="A235" s="296" t="s">
        <v>63</v>
      </c>
      <c r="B235" s="372" t="s">
        <v>221</v>
      </c>
      <c r="C235" s="102"/>
      <c r="D235" s="374" t="s">
        <v>84</v>
      </c>
      <c r="E235" s="206">
        <v>0</v>
      </c>
      <c r="F235" s="206">
        <v>0</v>
      </c>
      <c r="G235" s="206">
        <v>0</v>
      </c>
      <c r="H235" s="206">
        <v>0</v>
      </c>
      <c r="I235" s="206">
        <v>0</v>
      </c>
      <c r="J235" s="206">
        <v>0</v>
      </c>
      <c r="K235" s="206">
        <v>0</v>
      </c>
      <c r="L235" s="206">
        <v>0</v>
      </c>
      <c r="M235" s="206">
        <v>0</v>
      </c>
      <c r="N235" s="206">
        <v>0</v>
      </c>
      <c r="O235" s="206">
        <v>0</v>
      </c>
      <c r="P235" s="206">
        <v>0</v>
      </c>
      <c r="Q235" s="206">
        <v>0</v>
      </c>
      <c r="R235" s="206">
        <v>0</v>
      </c>
      <c r="S235" s="206">
        <v>0</v>
      </c>
      <c r="T235" s="206">
        <v>0</v>
      </c>
      <c r="U235" s="206">
        <v>0</v>
      </c>
      <c r="V235" s="206">
        <v>0</v>
      </c>
      <c r="W235" s="206">
        <v>0</v>
      </c>
      <c r="X235" s="54"/>
      <c r="Y235" s="280"/>
    </row>
    <row r="236" spans="1:25" s="2" customFormat="1" ht="48" customHeight="1">
      <c r="A236" s="296"/>
      <c r="B236" s="373"/>
      <c r="C236" s="103"/>
      <c r="D236" s="374"/>
      <c r="E236" s="207"/>
      <c r="F236" s="207"/>
      <c r="G236" s="207"/>
      <c r="H236" s="207"/>
      <c r="I236" s="207"/>
      <c r="J236" s="207"/>
      <c r="K236" s="207"/>
      <c r="L236" s="207"/>
      <c r="M236" s="207"/>
      <c r="N236" s="207"/>
      <c r="O236" s="207"/>
      <c r="P236" s="207"/>
      <c r="Q236" s="207"/>
      <c r="R236" s="207"/>
      <c r="S236" s="207"/>
      <c r="T236" s="207"/>
      <c r="U236" s="207"/>
      <c r="V236" s="207"/>
      <c r="W236" s="207"/>
      <c r="X236" s="55"/>
      <c r="Y236" s="281"/>
    </row>
    <row r="237" spans="1:25" s="2" customFormat="1" ht="120.75" customHeight="1">
      <c r="A237" s="296"/>
      <c r="B237" s="373"/>
      <c r="C237" s="103"/>
      <c r="D237" s="374"/>
      <c r="E237" s="208"/>
      <c r="F237" s="208"/>
      <c r="G237" s="208"/>
      <c r="H237" s="208"/>
      <c r="I237" s="208"/>
      <c r="J237" s="208"/>
      <c r="K237" s="208"/>
      <c r="L237" s="208"/>
      <c r="M237" s="208"/>
      <c r="N237" s="208"/>
      <c r="O237" s="208"/>
      <c r="P237" s="208"/>
      <c r="Q237" s="208"/>
      <c r="R237" s="208"/>
      <c r="S237" s="208"/>
      <c r="T237" s="208"/>
      <c r="U237" s="208"/>
      <c r="V237" s="208"/>
      <c r="W237" s="208"/>
      <c r="X237" s="56"/>
      <c r="Y237" s="282"/>
    </row>
    <row r="238" spans="1:25" s="2" customFormat="1" ht="15">
      <c r="A238" s="285" t="s">
        <v>175</v>
      </c>
      <c r="B238" s="300" t="s">
        <v>333</v>
      </c>
      <c r="C238" s="87"/>
      <c r="D238" s="296"/>
      <c r="E238" s="285">
        <f>E242</f>
        <v>0</v>
      </c>
      <c r="F238" s="285">
        <f aca="true" t="shared" si="25" ref="F238:W238">F242</f>
        <v>0</v>
      </c>
      <c r="G238" s="285">
        <f t="shared" si="25"/>
        <v>0</v>
      </c>
      <c r="H238" s="285">
        <f t="shared" si="25"/>
        <v>0</v>
      </c>
      <c r="I238" s="285">
        <f t="shared" si="25"/>
        <v>0</v>
      </c>
      <c r="J238" s="285">
        <f t="shared" si="25"/>
        <v>0</v>
      </c>
      <c r="K238" s="285">
        <f t="shared" si="25"/>
        <v>0</v>
      </c>
      <c r="L238" s="285">
        <f t="shared" si="25"/>
        <v>0</v>
      </c>
      <c r="M238" s="285">
        <f t="shared" si="25"/>
        <v>0</v>
      </c>
      <c r="N238" s="285">
        <f t="shared" si="25"/>
        <v>0</v>
      </c>
      <c r="O238" s="285">
        <f t="shared" si="25"/>
        <v>0</v>
      </c>
      <c r="P238" s="285">
        <f t="shared" si="25"/>
        <v>0</v>
      </c>
      <c r="Q238" s="285">
        <f t="shared" si="25"/>
        <v>0</v>
      </c>
      <c r="R238" s="285">
        <f t="shared" si="25"/>
        <v>0</v>
      </c>
      <c r="S238" s="285">
        <f t="shared" si="25"/>
        <v>0</v>
      </c>
      <c r="T238" s="285">
        <f t="shared" si="25"/>
        <v>0</v>
      </c>
      <c r="U238" s="285">
        <f t="shared" si="25"/>
        <v>0</v>
      </c>
      <c r="V238" s="285">
        <f t="shared" si="25"/>
        <v>0</v>
      </c>
      <c r="W238" s="285">
        <f t="shared" si="25"/>
        <v>0</v>
      </c>
      <c r="X238" s="33"/>
      <c r="Y238" s="280"/>
    </row>
    <row r="239" spans="1:25" s="2" customFormat="1" ht="15">
      <c r="A239" s="286"/>
      <c r="B239" s="301"/>
      <c r="C239" s="88"/>
      <c r="D239" s="296"/>
      <c r="E239" s="286"/>
      <c r="F239" s="286"/>
      <c r="G239" s="286"/>
      <c r="H239" s="286"/>
      <c r="I239" s="286"/>
      <c r="J239" s="286"/>
      <c r="K239" s="286"/>
      <c r="L239" s="286"/>
      <c r="M239" s="286"/>
      <c r="N239" s="286"/>
      <c r="O239" s="286"/>
      <c r="P239" s="286"/>
      <c r="Q239" s="286"/>
      <c r="R239" s="286"/>
      <c r="S239" s="286"/>
      <c r="T239" s="286"/>
      <c r="U239" s="286"/>
      <c r="V239" s="286"/>
      <c r="W239" s="286"/>
      <c r="X239" s="127"/>
      <c r="Y239" s="281"/>
    </row>
    <row r="240" spans="1:25" s="2" customFormat="1" ht="3" customHeight="1">
      <c r="A240" s="286"/>
      <c r="B240" s="301"/>
      <c r="C240" s="88"/>
      <c r="D240" s="296"/>
      <c r="E240" s="286"/>
      <c r="F240" s="286"/>
      <c r="G240" s="286"/>
      <c r="H240" s="286"/>
      <c r="I240" s="286"/>
      <c r="J240" s="286"/>
      <c r="K240" s="286"/>
      <c r="L240" s="286"/>
      <c r="M240" s="286"/>
      <c r="N240" s="286"/>
      <c r="O240" s="286"/>
      <c r="P240" s="286"/>
      <c r="Q240" s="286"/>
      <c r="R240" s="286"/>
      <c r="S240" s="286"/>
      <c r="T240" s="286"/>
      <c r="U240" s="286"/>
      <c r="V240" s="286"/>
      <c r="W240" s="286"/>
      <c r="X240" s="127"/>
      <c r="Y240" s="281"/>
    </row>
    <row r="241" spans="1:25" s="2" customFormat="1" ht="18.75" customHeight="1" hidden="1">
      <c r="A241" s="287"/>
      <c r="B241" s="302"/>
      <c r="C241" s="89"/>
      <c r="D241" s="296"/>
      <c r="E241" s="287"/>
      <c r="F241" s="287"/>
      <c r="G241" s="287"/>
      <c r="H241" s="287"/>
      <c r="I241" s="287"/>
      <c r="J241" s="287"/>
      <c r="K241" s="287"/>
      <c r="L241" s="287"/>
      <c r="M241" s="287"/>
      <c r="N241" s="287"/>
      <c r="O241" s="287"/>
      <c r="P241" s="287"/>
      <c r="Q241" s="287"/>
      <c r="R241" s="287"/>
      <c r="S241" s="287"/>
      <c r="T241" s="287"/>
      <c r="U241" s="287"/>
      <c r="V241" s="287"/>
      <c r="W241" s="287"/>
      <c r="X241" s="128"/>
      <c r="Y241" s="282"/>
    </row>
    <row r="242" spans="1:25" s="2" customFormat="1" ht="37.5" customHeight="1">
      <c r="A242" s="285" t="s">
        <v>65</v>
      </c>
      <c r="B242" s="318" t="s">
        <v>222</v>
      </c>
      <c r="C242" s="86"/>
      <c r="D242" s="318" t="s">
        <v>84</v>
      </c>
      <c r="E242" s="206">
        <v>0</v>
      </c>
      <c r="F242" s="206">
        <v>0</v>
      </c>
      <c r="G242" s="206">
        <v>0</v>
      </c>
      <c r="H242" s="206">
        <v>0</v>
      </c>
      <c r="I242" s="206">
        <v>0</v>
      </c>
      <c r="J242" s="206">
        <v>0</v>
      </c>
      <c r="K242" s="206">
        <v>0</v>
      </c>
      <c r="L242" s="206">
        <v>0</v>
      </c>
      <c r="M242" s="206">
        <v>0</v>
      </c>
      <c r="N242" s="206">
        <v>0</v>
      </c>
      <c r="O242" s="206">
        <v>0</v>
      </c>
      <c r="P242" s="206">
        <v>0</v>
      </c>
      <c r="Q242" s="206">
        <v>0</v>
      </c>
      <c r="R242" s="206">
        <v>0</v>
      </c>
      <c r="S242" s="206">
        <v>0</v>
      </c>
      <c r="T242" s="206">
        <v>0</v>
      </c>
      <c r="U242" s="206">
        <v>0</v>
      </c>
      <c r="V242" s="206">
        <v>0</v>
      </c>
      <c r="W242" s="206">
        <v>0</v>
      </c>
      <c r="X242" s="54"/>
      <c r="Y242" s="280"/>
    </row>
    <row r="243" spans="1:25" s="2" customFormat="1" ht="15">
      <c r="A243" s="286"/>
      <c r="B243" s="318"/>
      <c r="C243" s="86"/>
      <c r="D243" s="318"/>
      <c r="E243" s="207"/>
      <c r="F243" s="207"/>
      <c r="G243" s="207"/>
      <c r="H243" s="207"/>
      <c r="I243" s="207"/>
      <c r="J243" s="207"/>
      <c r="K243" s="207"/>
      <c r="L243" s="207"/>
      <c r="M243" s="207"/>
      <c r="N243" s="207"/>
      <c r="O243" s="207"/>
      <c r="P243" s="207"/>
      <c r="Q243" s="207"/>
      <c r="R243" s="207"/>
      <c r="S243" s="207"/>
      <c r="T243" s="207"/>
      <c r="U243" s="207"/>
      <c r="V243" s="207"/>
      <c r="W243" s="207"/>
      <c r="X243" s="55"/>
      <c r="Y243" s="281"/>
    </row>
    <row r="244" spans="1:25" s="2" customFormat="1" ht="139.5" customHeight="1">
      <c r="A244" s="287"/>
      <c r="B244" s="318"/>
      <c r="C244" s="86"/>
      <c r="D244" s="318"/>
      <c r="E244" s="208"/>
      <c r="F244" s="208"/>
      <c r="G244" s="208"/>
      <c r="H244" s="208"/>
      <c r="I244" s="208"/>
      <c r="J244" s="208"/>
      <c r="K244" s="208"/>
      <c r="L244" s="208"/>
      <c r="M244" s="208"/>
      <c r="N244" s="208"/>
      <c r="O244" s="208"/>
      <c r="P244" s="208"/>
      <c r="Q244" s="208"/>
      <c r="R244" s="208"/>
      <c r="S244" s="208"/>
      <c r="T244" s="208"/>
      <c r="U244" s="208"/>
      <c r="V244" s="208"/>
      <c r="W244" s="208"/>
      <c r="X244" s="56"/>
      <c r="Y244" s="282"/>
    </row>
    <row r="245" spans="1:25" s="2" customFormat="1" ht="18.75" customHeight="1">
      <c r="A245" s="296" t="s">
        <v>111</v>
      </c>
      <c r="B245" s="318" t="s">
        <v>334</v>
      </c>
      <c r="C245" s="87"/>
      <c r="D245" s="331"/>
      <c r="E245" s="285">
        <f>E249+E253</f>
        <v>0</v>
      </c>
      <c r="F245" s="285">
        <f aca="true" t="shared" si="26" ref="F245:W245">F249+F253</f>
        <v>0</v>
      </c>
      <c r="G245" s="285">
        <f t="shared" si="26"/>
        <v>0</v>
      </c>
      <c r="H245" s="285">
        <f t="shared" si="26"/>
        <v>0</v>
      </c>
      <c r="I245" s="285">
        <f t="shared" si="26"/>
        <v>0</v>
      </c>
      <c r="J245" s="285">
        <f t="shared" si="26"/>
        <v>0</v>
      </c>
      <c r="K245" s="285">
        <f t="shared" si="26"/>
        <v>0</v>
      </c>
      <c r="L245" s="285">
        <f t="shared" si="26"/>
        <v>0</v>
      </c>
      <c r="M245" s="285">
        <f t="shared" si="26"/>
        <v>0</v>
      </c>
      <c r="N245" s="285">
        <f t="shared" si="26"/>
        <v>0</v>
      </c>
      <c r="O245" s="285">
        <f t="shared" si="26"/>
        <v>0</v>
      </c>
      <c r="P245" s="285">
        <f t="shared" si="26"/>
        <v>0</v>
      </c>
      <c r="Q245" s="285">
        <f t="shared" si="26"/>
        <v>0</v>
      </c>
      <c r="R245" s="285">
        <f t="shared" si="26"/>
        <v>0</v>
      </c>
      <c r="S245" s="285">
        <f t="shared" si="26"/>
        <v>0</v>
      </c>
      <c r="T245" s="285">
        <f t="shared" si="26"/>
        <v>0</v>
      </c>
      <c r="U245" s="285">
        <f t="shared" si="26"/>
        <v>0</v>
      </c>
      <c r="V245" s="285">
        <f t="shared" si="26"/>
        <v>0</v>
      </c>
      <c r="W245" s="285">
        <f t="shared" si="26"/>
        <v>0</v>
      </c>
      <c r="X245" s="33"/>
      <c r="Y245" s="280"/>
    </row>
    <row r="246" spans="1:25" s="2" customFormat="1" ht="17.25" customHeight="1">
      <c r="A246" s="296"/>
      <c r="B246" s="318"/>
      <c r="C246" s="89"/>
      <c r="D246" s="333"/>
      <c r="E246" s="286"/>
      <c r="F246" s="286"/>
      <c r="G246" s="286"/>
      <c r="H246" s="286"/>
      <c r="I246" s="286"/>
      <c r="J246" s="286"/>
      <c r="K246" s="286"/>
      <c r="L246" s="286"/>
      <c r="M246" s="286"/>
      <c r="N246" s="286"/>
      <c r="O246" s="286"/>
      <c r="P246" s="286"/>
      <c r="Q246" s="286"/>
      <c r="R246" s="286"/>
      <c r="S246" s="286"/>
      <c r="T246" s="286"/>
      <c r="U246" s="286"/>
      <c r="V246" s="286"/>
      <c r="W246" s="286"/>
      <c r="X246" s="127"/>
      <c r="Y246" s="281"/>
    </row>
    <row r="247" spans="1:25" s="2" customFormat="1" ht="18.75" customHeight="1" hidden="1">
      <c r="A247" s="296"/>
      <c r="B247" s="318"/>
      <c r="C247" s="86"/>
      <c r="D247" s="59"/>
      <c r="E247" s="286"/>
      <c r="F247" s="286"/>
      <c r="G247" s="286"/>
      <c r="H247" s="286"/>
      <c r="I247" s="286"/>
      <c r="J247" s="286"/>
      <c r="K247" s="286"/>
      <c r="L247" s="286"/>
      <c r="M247" s="286"/>
      <c r="N247" s="286"/>
      <c r="O247" s="286"/>
      <c r="P247" s="286"/>
      <c r="Q247" s="286"/>
      <c r="R247" s="286"/>
      <c r="S247" s="286"/>
      <c r="T247" s="286"/>
      <c r="U247" s="286"/>
      <c r="V247" s="286"/>
      <c r="W247" s="286"/>
      <c r="X247" s="127"/>
      <c r="Y247" s="281"/>
    </row>
    <row r="248" spans="1:25" s="2" customFormat="1" ht="18.75" customHeight="1" hidden="1">
      <c r="A248" s="296"/>
      <c r="B248" s="318"/>
      <c r="C248" s="86"/>
      <c r="D248" s="59"/>
      <c r="E248" s="287"/>
      <c r="F248" s="287"/>
      <c r="G248" s="287"/>
      <c r="H248" s="287"/>
      <c r="I248" s="287"/>
      <c r="J248" s="287"/>
      <c r="K248" s="287"/>
      <c r="L248" s="287"/>
      <c r="M248" s="287"/>
      <c r="N248" s="287"/>
      <c r="O248" s="287"/>
      <c r="P248" s="287"/>
      <c r="Q248" s="287"/>
      <c r="R248" s="287"/>
      <c r="S248" s="287"/>
      <c r="T248" s="287"/>
      <c r="U248" s="287"/>
      <c r="V248" s="287"/>
      <c r="W248" s="287"/>
      <c r="X248" s="128"/>
      <c r="Y248" s="282"/>
    </row>
    <row r="249" spans="1:25" s="2" customFormat="1" ht="37.5" customHeight="1">
      <c r="A249" s="296" t="s">
        <v>161</v>
      </c>
      <c r="B249" s="318" t="s">
        <v>103</v>
      </c>
      <c r="C249" s="86"/>
      <c r="D249" s="318" t="s">
        <v>84</v>
      </c>
      <c r="E249" s="285">
        <v>0</v>
      </c>
      <c r="F249" s="206">
        <v>0</v>
      </c>
      <c r="G249" s="206">
        <v>0</v>
      </c>
      <c r="H249" s="206">
        <v>0</v>
      </c>
      <c r="I249" s="285">
        <v>0</v>
      </c>
      <c r="J249" s="285">
        <v>0</v>
      </c>
      <c r="K249" s="285">
        <v>0</v>
      </c>
      <c r="L249" s="285">
        <v>0</v>
      </c>
      <c r="M249" s="285">
        <v>0</v>
      </c>
      <c r="N249" s="285">
        <v>0</v>
      </c>
      <c r="O249" s="285">
        <v>0</v>
      </c>
      <c r="P249" s="285">
        <v>0</v>
      </c>
      <c r="Q249" s="285">
        <v>0</v>
      </c>
      <c r="R249" s="285">
        <v>0</v>
      </c>
      <c r="S249" s="285">
        <v>0</v>
      </c>
      <c r="T249" s="285">
        <v>0</v>
      </c>
      <c r="U249" s="285">
        <v>0</v>
      </c>
      <c r="V249" s="285">
        <v>0</v>
      </c>
      <c r="W249" s="285">
        <v>0</v>
      </c>
      <c r="X249" s="33"/>
      <c r="Y249" s="280"/>
    </row>
    <row r="250" spans="1:25" s="2" customFormat="1" ht="18.75" customHeight="1">
      <c r="A250" s="296"/>
      <c r="B250" s="318"/>
      <c r="C250" s="86"/>
      <c r="D250" s="318"/>
      <c r="E250" s="286"/>
      <c r="F250" s="207"/>
      <c r="G250" s="207"/>
      <c r="H250" s="207"/>
      <c r="I250" s="286"/>
      <c r="J250" s="286"/>
      <c r="K250" s="286"/>
      <c r="L250" s="286"/>
      <c r="M250" s="286"/>
      <c r="N250" s="286"/>
      <c r="O250" s="286"/>
      <c r="P250" s="286"/>
      <c r="Q250" s="286"/>
      <c r="R250" s="286"/>
      <c r="S250" s="286"/>
      <c r="T250" s="286"/>
      <c r="U250" s="286"/>
      <c r="V250" s="286"/>
      <c r="W250" s="286"/>
      <c r="X250" s="127"/>
      <c r="Y250" s="281"/>
    </row>
    <row r="251" spans="1:25" s="2" customFormat="1" ht="18.75" customHeight="1">
      <c r="A251" s="296"/>
      <c r="B251" s="318"/>
      <c r="C251" s="86"/>
      <c r="D251" s="318"/>
      <c r="E251" s="286"/>
      <c r="F251" s="207"/>
      <c r="G251" s="207"/>
      <c r="H251" s="207"/>
      <c r="I251" s="286"/>
      <c r="J251" s="286"/>
      <c r="K251" s="286"/>
      <c r="L251" s="286"/>
      <c r="M251" s="286"/>
      <c r="N251" s="286"/>
      <c r="O251" s="286"/>
      <c r="P251" s="286"/>
      <c r="Q251" s="286"/>
      <c r="R251" s="286"/>
      <c r="S251" s="286"/>
      <c r="T251" s="286"/>
      <c r="U251" s="286"/>
      <c r="V251" s="286"/>
      <c r="W251" s="286"/>
      <c r="X251" s="127"/>
      <c r="Y251" s="281"/>
    </row>
    <row r="252" spans="1:25" s="2" customFormat="1" ht="93" customHeight="1">
      <c r="A252" s="296"/>
      <c r="B252" s="318"/>
      <c r="C252" s="86"/>
      <c r="D252" s="318"/>
      <c r="E252" s="287"/>
      <c r="F252" s="208"/>
      <c r="G252" s="208"/>
      <c r="H252" s="208"/>
      <c r="I252" s="287"/>
      <c r="J252" s="287"/>
      <c r="K252" s="287"/>
      <c r="L252" s="287"/>
      <c r="M252" s="287"/>
      <c r="N252" s="287"/>
      <c r="O252" s="287"/>
      <c r="P252" s="287"/>
      <c r="Q252" s="287"/>
      <c r="R252" s="287"/>
      <c r="S252" s="287"/>
      <c r="T252" s="287"/>
      <c r="U252" s="287"/>
      <c r="V252" s="287"/>
      <c r="W252" s="287"/>
      <c r="X252" s="128"/>
      <c r="Y252" s="282"/>
    </row>
    <row r="253" spans="1:25" s="2" customFormat="1" ht="37.5" customHeight="1">
      <c r="A253" s="296" t="s">
        <v>162</v>
      </c>
      <c r="B253" s="318" t="s">
        <v>223</v>
      </c>
      <c r="C253" s="86"/>
      <c r="D253" s="318" t="s">
        <v>84</v>
      </c>
      <c r="E253" s="206">
        <v>0</v>
      </c>
      <c r="F253" s="206">
        <v>0</v>
      </c>
      <c r="G253" s="206">
        <v>0</v>
      </c>
      <c r="H253" s="206">
        <v>0</v>
      </c>
      <c r="I253" s="206">
        <v>0</v>
      </c>
      <c r="J253" s="206">
        <v>0</v>
      </c>
      <c r="K253" s="206">
        <v>0</v>
      </c>
      <c r="L253" s="206">
        <v>0</v>
      </c>
      <c r="M253" s="206">
        <v>0</v>
      </c>
      <c r="N253" s="206">
        <v>0</v>
      </c>
      <c r="O253" s="206">
        <v>0</v>
      </c>
      <c r="P253" s="206">
        <v>0</v>
      </c>
      <c r="Q253" s="206">
        <v>0</v>
      </c>
      <c r="R253" s="206">
        <v>0</v>
      </c>
      <c r="S253" s="206">
        <v>0</v>
      </c>
      <c r="T253" s="206">
        <v>0</v>
      </c>
      <c r="U253" s="206">
        <v>0</v>
      </c>
      <c r="V253" s="206">
        <v>0</v>
      </c>
      <c r="W253" s="206">
        <v>0</v>
      </c>
      <c r="X253" s="54"/>
      <c r="Y253" s="280"/>
    </row>
    <row r="254" spans="1:25" s="2" customFormat="1" ht="18.75" customHeight="1">
      <c r="A254" s="296"/>
      <c r="B254" s="318"/>
      <c r="C254" s="86"/>
      <c r="D254" s="318"/>
      <c r="E254" s="207"/>
      <c r="F254" s="207"/>
      <c r="G254" s="207"/>
      <c r="H254" s="207"/>
      <c r="I254" s="207"/>
      <c r="J254" s="207"/>
      <c r="K254" s="207"/>
      <c r="L254" s="207"/>
      <c r="M254" s="207"/>
      <c r="N254" s="207"/>
      <c r="O254" s="207"/>
      <c r="P254" s="207"/>
      <c r="Q254" s="207"/>
      <c r="R254" s="207"/>
      <c r="S254" s="207"/>
      <c r="T254" s="207"/>
      <c r="U254" s="207"/>
      <c r="V254" s="207"/>
      <c r="W254" s="207"/>
      <c r="X254" s="55"/>
      <c r="Y254" s="281"/>
    </row>
    <row r="255" spans="1:25" s="2" customFormat="1" ht="107.25" customHeight="1">
      <c r="A255" s="296"/>
      <c r="B255" s="318"/>
      <c r="C255" s="86"/>
      <c r="D255" s="318"/>
      <c r="E255" s="208"/>
      <c r="F255" s="208"/>
      <c r="G255" s="208"/>
      <c r="H255" s="208"/>
      <c r="I255" s="208"/>
      <c r="J255" s="208"/>
      <c r="K255" s="208"/>
      <c r="L255" s="208"/>
      <c r="M255" s="208"/>
      <c r="N255" s="208"/>
      <c r="O255" s="208"/>
      <c r="P255" s="208"/>
      <c r="Q255" s="208"/>
      <c r="R255" s="208"/>
      <c r="S255" s="208"/>
      <c r="T255" s="208"/>
      <c r="U255" s="208"/>
      <c r="V255" s="208"/>
      <c r="W255" s="208"/>
      <c r="X255" s="56"/>
      <c r="Y255" s="282"/>
    </row>
    <row r="256" spans="1:25" s="2" customFormat="1" ht="37.5" customHeight="1">
      <c r="A256" s="296" t="s">
        <v>177</v>
      </c>
      <c r="B256" s="300" t="s">
        <v>260</v>
      </c>
      <c r="C256" s="87"/>
      <c r="D256" s="318"/>
      <c r="E256" s="285">
        <f>E260</f>
        <v>0</v>
      </c>
      <c r="F256" s="285">
        <f aca="true" t="shared" si="27" ref="F256:W256">F260</f>
        <v>0</v>
      </c>
      <c r="G256" s="285">
        <f t="shared" si="27"/>
        <v>0</v>
      </c>
      <c r="H256" s="285">
        <f t="shared" si="27"/>
        <v>0</v>
      </c>
      <c r="I256" s="285">
        <f t="shared" si="27"/>
        <v>0</v>
      </c>
      <c r="J256" s="285">
        <f t="shared" si="27"/>
        <v>0</v>
      </c>
      <c r="K256" s="285">
        <f t="shared" si="27"/>
        <v>0</v>
      </c>
      <c r="L256" s="285">
        <f t="shared" si="27"/>
        <v>0</v>
      </c>
      <c r="M256" s="285">
        <f t="shared" si="27"/>
        <v>0</v>
      </c>
      <c r="N256" s="285">
        <f t="shared" si="27"/>
        <v>0</v>
      </c>
      <c r="O256" s="285">
        <v>0</v>
      </c>
      <c r="P256" s="285">
        <f t="shared" si="27"/>
        <v>0</v>
      </c>
      <c r="Q256" s="285">
        <f t="shared" si="27"/>
        <v>0</v>
      </c>
      <c r="R256" s="285">
        <f t="shared" si="27"/>
        <v>0</v>
      </c>
      <c r="S256" s="285">
        <f t="shared" si="27"/>
        <v>0</v>
      </c>
      <c r="T256" s="285">
        <f t="shared" si="27"/>
        <v>0</v>
      </c>
      <c r="U256" s="285">
        <f t="shared" si="27"/>
        <v>0</v>
      </c>
      <c r="V256" s="285">
        <f t="shared" si="27"/>
        <v>0</v>
      </c>
      <c r="W256" s="285">
        <f t="shared" si="27"/>
        <v>0</v>
      </c>
      <c r="X256" s="33"/>
      <c r="Y256" s="280"/>
    </row>
    <row r="257" spans="1:25" s="2" customFormat="1" ht="17.25" customHeight="1">
      <c r="A257" s="296"/>
      <c r="B257" s="301"/>
      <c r="C257" s="88"/>
      <c r="D257" s="318"/>
      <c r="E257" s="286"/>
      <c r="F257" s="286"/>
      <c r="G257" s="286"/>
      <c r="H257" s="286"/>
      <c r="I257" s="286"/>
      <c r="J257" s="286"/>
      <c r="K257" s="286"/>
      <c r="L257" s="286"/>
      <c r="M257" s="286"/>
      <c r="N257" s="286"/>
      <c r="O257" s="286"/>
      <c r="P257" s="286"/>
      <c r="Q257" s="286"/>
      <c r="R257" s="286"/>
      <c r="S257" s="286"/>
      <c r="T257" s="286"/>
      <c r="U257" s="286"/>
      <c r="V257" s="286"/>
      <c r="W257" s="286"/>
      <c r="X257" s="127"/>
      <c r="Y257" s="281"/>
    </row>
    <row r="258" spans="1:25" s="2" customFormat="1" ht="18.75" customHeight="1" hidden="1">
      <c r="A258" s="296"/>
      <c r="B258" s="301"/>
      <c r="C258" s="88"/>
      <c r="D258" s="318"/>
      <c r="E258" s="286"/>
      <c r="F258" s="286"/>
      <c r="G258" s="286"/>
      <c r="H258" s="286"/>
      <c r="I258" s="286"/>
      <c r="J258" s="286"/>
      <c r="K258" s="286"/>
      <c r="L258" s="286"/>
      <c r="M258" s="286"/>
      <c r="N258" s="286"/>
      <c r="O258" s="286"/>
      <c r="P258" s="286"/>
      <c r="Q258" s="286"/>
      <c r="R258" s="286"/>
      <c r="S258" s="286"/>
      <c r="T258" s="286"/>
      <c r="U258" s="286"/>
      <c r="V258" s="286"/>
      <c r="W258" s="286"/>
      <c r="X258" s="127"/>
      <c r="Y258" s="281"/>
    </row>
    <row r="259" spans="1:25" s="2" customFormat="1" ht="18.75" customHeight="1" hidden="1">
      <c r="A259" s="296"/>
      <c r="B259" s="302"/>
      <c r="C259" s="89"/>
      <c r="D259" s="318"/>
      <c r="E259" s="287"/>
      <c r="F259" s="287"/>
      <c r="G259" s="287"/>
      <c r="H259" s="287"/>
      <c r="I259" s="287"/>
      <c r="J259" s="287"/>
      <c r="K259" s="287"/>
      <c r="L259" s="287"/>
      <c r="M259" s="287"/>
      <c r="N259" s="287"/>
      <c r="O259" s="287"/>
      <c r="P259" s="287"/>
      <c r="Q259" s="287"/>
      <c r="R259" s="287"/>
      <c r="S259" s="287"/>
      <c r="T259" s="287"/>
      <c r="U259" s="287"/>
      <c r="V259" s="287"/>
      <c r="W259" s="287"/>
      <c r="X259" s="128"/>
      <c r="Y259" s="282"/>
    </row>
    <row r="260" spans="1:25" s="2" customFormat="1" ht="183" customHeight="1">
      <c r="A260" s="12" t="s">
        <v>149</v>
      </c>
      <c r="B260" s="57" t="s">
        <v>27</v>
      </c>
      <c r="C260" s="87"/>
      <c r="D260" s="57" t="s">
        <v>84</v>
      </c>
      <c r="E260" s="33">
        <v>0</v>
      </c>
      <c r="F260" s="54">
        <v>0</v>
      </c>
      <c r="G260" s="54">
        <v>0</v>
      </c>
      <c r="H260" s="54">
        <v>0</v>
      </c>
      <c r="I260" s="54">
        <v>0</v>
      </c>
      <c r="J260" s="54">
        <v>0</v>
      </c>
      <c r="K260" s="54">
        <v>0</v>
      </c>
      <c r="L260" s="54">
        <v>0</v>
      </c>
      <c r="M260" s="54">
        <v>0</v>
      </c>
      <c r="N260" s="54">
        <v>0</v>
      </c>
      <c r="O260" s="54">
        <v>0</v>
      </c>
      <c r="P260" s="54">
        <v>0</v>
      </c>
      <c r="Q260" s="54">
        <v>0</v>
      </c>
      <c r="R260" s="54">
        <v>0</v>
      </c>
      <c r="S260" s="54">
        <v>0</v>
      </c>
      <c r="T260" s="54">
        <v>0</v>
      </c>
      <c r="U260" s="54">
        <v>0</v>
      </c>
      <c r="V260" s="54">
        <v>0</v>
      </c>
      <c r="W260" s="54">
        <v>0</v>
      </c>
      <c r="X260" s="54"/>
      <c r="Y260" s="58"/>
    </row>
    <row r="261" spans="1:26" s="13" customFormat="1" ht="42.75" customHeight="1">
      <c r="A261" s="288"/>
      <c r="B261" s="368" t="s">
        <v>224</v>
      </c>
      <c r="C261" s="105"/>
      <c r="D261" s="76"/>
      <c r="E261" s="371">
        <f>E195+E204+E210+E216+E225+E231+E238+E245+E256</f>
        <v>108441</v>
      </c>
      <c r="F261" s="293">
        <f aca="true" t="shared" si="28" ref="F261:W261">F195+F204+F210+F216+F225+F231+F238+F245+F256</f>
        <v>193435.80000000002</v>
      </c>
      <c r="G261" s="277">
        <f t="shared" si="28"/>
        <v>0</v>
      </c>
      <c r="H261" s="277">
        <f t="shared" si="28"/>
        <v>0</v>
      </c>
      <c r="I261" s="277">
        <f t="shared" si="28"/>
        <v>108441</v>
      </c>
      <c r="J261" s="277">
        <f>J195+J204+J210+J216+J225+J231+J238+J245+J256</f>
        <v>193435.80000000002</v>
      </c>
      <c r="K261" s="277">
        <f>K195+K204+K210+K216+K231+K238+K245+K256+K225</f>
        <v>0</v>
      </c>
      <c r="L261" s="277">
        <f t="shared" si="28"/>
        <v>0</v>
      </c>
      <c r="M261" s="277">
        <f t="shared" si="28"/>
        <v>0</v>
      </c>
      <c r="N261" s="277">
        <f t="shared" si="28"/>
        <v>0</v>
      </c>
      <c r="O261" s="277">
        <f t="shared" si="28"/>
        <v>0</v>
      </c>
      <c r="P261" s="277">
        <f t="shared" si="28"/>
        <v>0</v>
      </c>
      <c r="Q261" s="277">
        <f t="shared" si="28"/>
        <v>0</v>
      </c>
      <c r="R261" s="277">
        <f t="shared" si="28"/>
        <v>0</v>
      </c>
      <c r="S261" s="277">
        <f t="shared" si="28"/>
        <v>0</v>
      </c>
      <c r="T261" s="277">
        <f t="shared" si="28"/>
        <v>0</v>
      </c>
      <c r="U261" s="277">
        <f t="shared" si="28"/>
        <v>0</v>
      </c>
      <c r="V261" s="277">
        <f t="shared" si="28"/>
        <v>0</v>
      </c>
      <c r="W261" s="277">
        <f t="shared" si="28"/>
        <v>0</v>
      </c>
      <c r="X261" s="134"/>
      <c r="Y261" s="365"/>
      <c r="Z261" s="6"/>
    </row>
    <row r="262" spans="1:25" s="2" customFormat="1" ht="18.75" customHeight="1" hidden="1">
      <c r="A262" s="289"/>
      <c r="B262" s="369"/>
      <c r="C262" s="106"/>
      <c r="D262" s="76"/>
      <c r="E262" s="371"/>
      <c r="F262" s="294"/>
      <c r="G262" s="278"/>
      <c r="H262" s="278"/>
      <c r="I262" s="278"/>
      <c r="J262" s="278"/>
      <c r="K262" s="278"/>
      <c r="L262" s="278"/>
      <c r="M262" s="278"/>
      <c r="N262" s="278"/>
      <c r="O262" s="278"/>
      <c r="P262" s="278"/>
      <c r="Q262" s="278"/>
      <c r="R262" s="278"/>
      <c r="S262" s="278"/>
      <c r="T262" s="278"/>
      <c r="U262" s="278"/>
      <c r="V262" s="278"/>
      <c r="W262" s="278"/>
      <c r="X262" s="135"/>
      <c r="Y262" s="366"/>
    </row>
    <row r="263" spans="1:25" s="2" customFormat="1" ht="31.5" customHeight="1" hidden="1">
      <c r="A263" s="314"/>
      <c r="B263" s="370"/>
      <c r="C263" s="107"/>
      <c r="D263" s="76"/>
      <c r="E263" s="371"/>
      <c r="F263" s="295"/>
      <c r="G263" s="279"/>
      <c r="H263" s="279"/>
      <c r="I263" s="279"/>
      <c r="J263" s="279"/>
      <c r="K263" s="279"/>
      <c r="L263" s="279"/>
      <c r="M263" s="279"/>
      <c r="N263" s="279"/>
      <c r="O263" s="279"/>
      <c r="P263" s="279"/>
      <c r="Q263" s="279"/>
      <c r="R263" s="279"/>
      <c r="S263" s="279"/>
      <c r="T263" s="279"/>
      <c r="U263" s="279"/>
      <c r="V263" s="279"/>
      <c r="W263" s="279"/>
      <c r="X263" s="136"/>
      <c r="Y263" s="367"/>
    </row>
    <row r="264" spans="1:25" s="17" customFormat="1" ht="33" customHeight="1">
      <c r="A264" s="67"/>
      <c r="B264" s="193" t="s">
        <v>94</v>
      </c>
      <c r="C264" s="193"/>
      <c r="D264" s="193"/>
      <c r="E264" s="193"/>
      <c r="F264" s="193"/>
      <c r="G264" s="193"/>
      <c r="H264" s="193"/>
      <c r="I264" s="193"/>
      <c r="J264" s="193"/>
      <c r="K264" s="193"/>
      <c r="L264" s="193"/>
      <c r="M264" s="193"/>
      <c r="N264" s="193"/>
      <c r="O264" s="193"/>
      <c r="P264" s="68"/>
      <c r="Q264" s="68"/>
      <c r="R264" s="68"/>
      <c r="S264" s="68"/>
      <c r="T264" s="68"/>
      <c r="U264" s="68"/>
      <c r="V264" s="68"/>
      <c r="W264" s="68"/>
      <c r="X264" s="68"/>
      <c r="Y264" s="19"/>
    </row>
    <row r="265" spans="1:25" s="17" customFormat="1" ht="42" customHeight="1">
      <c r="A265" s="364" t="s">
        <v>104</v>
      </c>
      <c r="B265" s="300" t="s">
        <v>226</v>
      </c>
      <c r="C265" s="303" t="s">
        <v>335</v>
      </c>
      <c r="D265" s="300" t="s">
        <v>73</v>
      </c>
      <c r="E265" s="285">
        <v>0</v>
      </c>
      <c r="F265" s="206">
        <v>324596.8</v>
      </c>
      <c r="G265" s="285">
        <v>0</v>
      </c>
      <c r="H265" s="285">
        <v>0</v>
      </c>
      <c r="I265" s="206">
        <v>0</v>
      </c>
      <c r="J265" s="206">
        <v>324596.8</v>
      </c>
      <c r="K265" s="206">
        <v>0</v>
      </c>
      <c r="L265" s="206">
        <v>0</v>
      </c>
      <c r="M265" s="206">
        <v>0</v>
      </c>
      <c r="N265" s="206">
        <v>0</v>
      </c>
      <c r="O265" s="206">
        <v>0</v>
      </c>
      <c r="P265" s="206">
        <v>0</v>
      </c>
      <c r="Q265" s="206">
        <v>0</v>
      </c>
      <c r="R265" s="206">
        <v>0</v>
      </c>
      <c r="S265" s="206">
        <v>0</v>
      </c>
      <c r="T265" s="206">
        <v>0</v>
      </c>
      <c r="U265" s="206">
        <v>0</v>
      </c>
      <c r="V265" s="206">
        <v>0</v>
      </c>
      <c r="W265" s="206">
        <v>0</v>
      </c>
      <c r="X265" s="54"/>
      <c r="Y265" s="337"/>
    </row>
    <row r="266" spans="1:25" s="17" customFormat="1" ht="18.75" customHeight="1">
      <c r="A266" s="364"/>
      <c r="B266" s="301"/>
      <c r="C266" s="304"/>
      <c r="D266" s="301"/>
      <c r="E266" s="286"/>
      <c r="F266" s="207"/>
      <c r="G266" s="286"/>
      <c r="H266" s="286"/>
      <c r="I266" s="207"/>
      <c r="J266" s="207"/>
      <c r="K266" s="207"/>
      <c r="L266" s="207"/>
      <c r="M266" s="207"/>
      <c r="N266" s="207"/>
      <c r="O266" s="207"/>
      <c r="P266" s="207"/>
      <c r="Q266" s="207"/>
      <c r="R266" s="207"/>
      <c r="S266" s="207"/>
      <c r="T266" s="207"/>
      <c r="U266" s="207"/>
      <c r="V266" s="207"/>
      <c r="W266" s="207"/>
      <c r="X266" s="55"/>
      <c r="Y266" s="338"/>
    </row>
    <row r="267" spans="1:25" s="17" customFormat="1" ht="42" customHeight="1">
      <c r="A267" s="364"/>
      <c r="B267" s="301"/>
      <c r="C267" s="304"/>
      <c r="D267" s="301"/>
      <c r="E267" s="286"/>
      <c r="F267" s="207"/>
      <c r="G267" s="286"/>
      <c r="H267" s="286"/>
      <c r="I267" s="207"/>
      <c r="J267" s="207"/>
      <c r="K267" s="207"/>
      <c r="L267" s="207"/>
      <c r="M267" s="207"/>
      <c r="N267" s="207"/>
      <c r="O267" s="207"/>
      <c r="P267" s="207"/>
      <c r="Q267" s="207"/>
      <c r="R267" s="207"/>
      <c r="S267" s="207"/>
      <c r="T267" s="207"/>
      <c r="U267" s="207"/>
      <c r="V267" s="207"/>
      <c r="W267" s="207"/>
      <c r="X267" s="55"/>
      <c r="Y267" s="338"/>
    </row>
    <row r="268" spans="1:25" s="17" customFormat="1" ht="98.25" customHeight="1">
      <c r="A268" s="364"/>
      <c r="B268" s="302"/>
      <c r="C268" s="305"/>
      <c r="D268" s="302"/>
      <c r="E268" s="287"/>
      <c r="F268" s="208"/>
      <c r="G268" s="287"/>
      <c r="H268" s="287"/>
      <c r="I268" s="208"/>
      <c r="J268" s="208"/>
      <c r="K268" s="208"/>
      <c r="L268" s="208"/>
      <c r="M268" s="208"/>
      <c r="N268" s="208"/>
      <c r="O268" s="208"/>
      <c r="P268" s="208"/>
      <c r="Q268" s="208"/>
      <c r="R268" s="208"/>
      <c r="S268" s="208"/>
      <c r="T268" s="208"/>
      <c r="U268" s="208"/>
      <c r="V268" s="208"/>
      <c r="W268" s="208"/>
      <c r="X268" s="56"/>
      <c r="Y268" s="339"/>
    </row>
    <row r="269" spans="1:25" s="17" customFormat="1" ht="30.75" customHeight="1">
      <c r="A269" s="260" t="s">
        <v>105</v>
      </c>
      <c r="B269" s="358" t="s">
        <v>336</v>
      </c>
      <c r="C269" s="96"/>
      <c r="D269" s="361"/>
      <c r="E269" s="234">
        <f>E273+E276</f>
        <v>0</v>
      </c>
      <c r="F269" s="234">
        <f aca="true" t="shared" si="29" ref="F269:W269">F273+F276</f>
        <v>30080.4</v>
      </c>
      <c r="G269" s="234">
        <f t="shared" si="29"/>
        <v>0</v>
      </c>
      <c r="H269" s="234">
        <f t="shared" si="29"/>
        <v>24387.6</v>
      </c>
      <c r="I269" s="234">
        <f t="shared" si="29"/>
        <v>0</v>
      </c>
      <c r="J269" s="234">
        <f t="shared" si="29"/>
        <v>30080.4</v>
      </c>
      <c r="K269" s="234">
        <f t="shared" si="29"/>
        <v>0</v>
      </c>
      <c r="L269" s="234">
        <f t="shared" si="29"/>
        <v>0</v>
      </c>
      <c r="M269" s="234">
        <f t="shared" si="29"/>
        <v>0</v>
      </c>
      <c r="N269" s="234">
        <f t="shared" si="29"/>
        <v>0</v>
      </c>
      <c r="O269" s="234">
        <f t="shared" si="29"/>
        <v>0</v>
      </c>
      <c r="P269" s="234">
        <f t="shared" si="29"/>
        <v>0</v>
      </c>
      <c r="Q269" s="234">
        <f t="shared" si="29"/>
        <v>0</v>
      </c>
      <c r="R269" s="234">
        <f t="shared" si="29"/>
        <v>0</v>
      </c>
      <c r="S269" s="234">
        <f t="shared" si="29"/>
        <v>0</v>
      </c>
      <c r="T269" s="234">
        <f t="shared" si="29"/>
        <v>0</v>
      </c>
      <c r="U269" s="234">
        <f t="shared" si="29"/>
        <v>0</v>
      </c>
      <c r="V269" s="234">
        <f t="shared" si="29"/>
        <v>0</v>
      </c>
      <c r="W269" s="234">
        <f t="shared" si="29"/>
        <v>0</v>
      </c>
      <c r="X269" s="124"/>
      <c r="Y269" s="350"/>
    </row>
    <row r="270" spans="1:25" s="17" customFormat="1" ht="32.25" customHeight="1">
      <c r="A270" s="260"/>
      <c r="B270" s="359"/>
      <c r="C270" s="97"/>
      <c r="D270" s="362"/>
      <c r="E270" s="235"/>
      <c r="F270" s="235"/>
      <c r="G270" s="235"/>
      <c r="H270" s="235"/>
      <c r="I270" s="235"/>
      <c r="J270" s="235"/>
      <c r="K270" s="235"/>
      <c r="L270" s="235"/>
      <c r="M270" s="235"/>
      <c r="N270" s="235"/>
      <c r="O270" s="235"/>
      <c r="P270" s="235"/>
      <c r="Q270" s="235"/>
      <c r="R270" s="235"/>
      <c r="S270" s="235"/>
      <c r="T270" s="235"/>
      <c r="U270" s="235"/>
      <c r="V270" s="235"/>
      <c r="W270" s="235"/>
      <c r="X270" s="125"/>
      <c r="Y270" s="352"/>
    </row>
    <row r="271" spans="1:25" s="17" customFormat="1" ht="18.75" customHeight="1" hidden="1">
      <c r="A271" s="260"/>
      <c r="B271" s="359"/>
      <c r="C271" s="97"/>
      <c r="D271" s="362"/>
      <c r="E271" s="235"/>
      <c r="F271" s="235"/>
      <c r="G271" s="235"/>
      <c r="H271" s="235"/>
      <c r="I271" s="235"/>
      <c r="J271" s="235"/>
      <c r="K271" s="235"/>
      <c r="L271" s="235"/>
      <c r="M271" s="235"/>
      <c r="N271" s="235"/>
      <c r="O271" s="235"/>
      <c r="P271" s="235"/>
      <c r="Q271" s="235"/>
      <c r="R271" s="235"/>
      <c r="S271" s="235"/>
      <c r="T271" s="235"/>
      <c r="U271" s="235"/>
      <c r="V271" s="235"/>
      <c r="W271" s="235"/>
      <c r="X271" s="125"/>
      <c r="Y271" s="16"/>
    </row>
    <row r="272" spans="1:25" s="17" customFormat="1" ht="18.75" customHeight="1" hidden="1">
      <c r="A272" s="260"/>
      <c r="B272" s="360"/>
      <c r="C272" s="98"/>
      <c r="D272" s="363"/>
      <c r="E272" s="236"/>
      <c r="F272" s="236"/>
      <c r="G272" s="236"/>
      <c r="H272" s="236"/>
      <c r="I272" s="236"/>
      <c r="J272" s="236"/>
      <c r="K272" s="236"/>
      <c r="L272" s="236"/>
      <c r="M272" s="236"/>
      <c r="N272" s="236"/>
      <c r="O272" s="236"/>
      <c r="P272" s="236"/>
      <c r="Q272" s="236"/>
      <c r="R272" s="236"/>
      <c r="S272" s="236"/>
      <c r="T272" s="236"/>
      <c r="U272" s="236"/>
      <c r="V272" s="236"/>
      <c r="W272" s="236"/>
      <c r="X272" s="126"/>
      <c r="Y272" s="16"/>
    </row>
    <row r="273" spans="1:25" s="17" customFormat="1" ht="36.75" customHeight="1">
      <c r="A273" s="260" t="s">
        <v>114</v>
      </c>
      <c r="B273" s="318" t="s">
        <v>141</v>
      </c>
      <c r="C273" s="303" t="s">
        <v>337</v>
      </c>
      <c r="D273" s="318" t="s">
        <v>84</v>
      </c>
      <c r="E273" s="206">
        <v>0</v>
      </c>
      <c r="F273" s="206">
        <v>80.4</v>
      </c>
      <c r="G273" s="206">
        <v>0</v>
      </c>
      <c r="H273" s="206">
        <v>24387.6</v>
      </c>
      <c r="I273" s="206">
        <v>0</v>
      </c>
      <c r="J273" s="206">
        <v>80.4</v>
      </c>
      <c r="K273" s="206">
        <v>0</v>
      </c>
      <c r="L273" s="206">
        <v>0</v>
      </c>
      <c r="M273" s="206">
        <v>0</v>
      </c>
      <c r="N273" s="206">
        <v>0</v>
      </c>
      <c r="O273" s="206">
        <v>0</v>
      </c>
      <c r="P273" s="206">
        <v>0</v>
      </c>
      <c r="Q273" s="206">
        <v>0</v>
      </c>
      <c r="R273" s="206">
        <v>0</v>
      </c>
      <c r="S273" s="206">
        <v>0</v>
      </c>
      <c r="T273" s="206">
        <v>0</v>
      </c>
      <c r="U273" s="206">
        <v>0</v>
      </c>
      <c r="V273" s="206">
        <v>0</v>
      </c>
      <c r="W273" s="206">
        <v>0</v>
      </c>
      <c r="X273" s="54"/>
      <c r="Y273" s="350"/>
    </row>
    <row r="274" spans="1:25" s="17" customFormat="1" ht="59.25" customHeight="1">
      <c r="A274" s="260"/>
      <c r="B274" s="318"/>
      <c r="C274" s="304"/>
      <c r="D274" s="318"/>
      <c r="E274" s="207"/>
      <c r="F274" s="207"/>
      <c r="G274" s="207"/>
      <c r="H274" s="207"/>
      <c r="I274" s="207"/>
      <c r="J274" s="207"/>
      <c r="K274" s="207"/>
      <c r="L274" s="207"/>
      <c r="M274" s="207"/>
      <c r="N274" s="207"/>
      <c r="O274" s="207"/>
      <c r="P274" s="207"/>
      <c r="Q274" s="207"/>
      <c r="R274" s="207"/>
      <c r="S274" s="207"/>
      <c r="T274" s="207"/>
      <c r="U274" s="207"/>
      <c r="V274" s="207"/>
      <c r="W274" s="207"/>
      <c r="X274" s="55"/>
      <c r="Y274" s="351"/>
    </row>
    <row r="275" spans="1:25" s="17" customFormat="1" ht="162.75" customHeight="1">
      <c r="A275" s="260"/>
      <c r="B275" s="318"/>
      <c r="C275" s="305"/>
      <c r="D275" s="318"/>
      <c r="E275" s="208"/>
      <c r="F275" s="208"/>
      <c r="G275" s="208"/>
      <c r="H275" s="208"/>
      <c r="I275" s="208"/>
      <c r="J275" s="208"/>
      <c r="K275" s="208"/>
      <c r="L275" s="208"/>
      <c r="M275" s="208"/>
      <c r="N275" s="208"/>
      <c r="O275" s="208"/>
      <c r="P275" s="208"/>
      <c r="Q275" s="208"/>
      <c r="R275" s="208"/>
      <c r="S275" s="208"/>
      <c r="T275" s="208"/>
      <c r="U275" s="208"/>
      <c r="V275" s="208"/>
      <c r="W275" s="208"/>
      <c r="X275" s="56"/>
      <c r="Y275" s="352"/>
    </row>
    <row r="276" spans="1:25" s="17" customFormat="1" ht="21.75" customHeight="1">
      <c r="A276" s="260" t="s">
        <v>115</v>
      </c>
      <c r="B276" s="318" t="s">
        <v>225</v>
      </c>
      <c r="C276" s="303" t="s">
        <v>338</v>
      </c>
      <c r="D276" s="318" t="s">
        <v>84</v>
      </c>
      <c r="E276" s="206">
        <v>0</v>
      </c>
      <c r="F276" s="206">
        <v>30000</v>
      </c>
      <c r="G276" s="206">
        <v>0</v>
      </c>
      <c r="H276" s="206">
        <v>0</v>
      </c>
      <c r="I276" s="206">
        <v>0</v>
      </c>
      <c r="J276" s="206">
        <v>30000</v>
      </c>
      <c r="K276" s="206">
        <v>0</v>
      </c>
      <c r="L276" s="206">
        <v>0</v>
      </c>
      <c r="M276" s="206">
        <v>0</v>
      </c>
      <c r="N276" s="206">
        <v>0</v>
      </c>
      <c r="O276" s="206">
        <v>0</v>
      </c>
      <c r="P276" s="206">
        <v>0</v>
      </c>
      <c r="Q276" s="206">
        <v>0</v>
      </c>
      <c r="R276" s="206">
        <v>0</v>
      </c>
      <c r="S276" s="206">
        <v>0</v>
      </c>
      <c r="T276" s="206">
        <v>0</v>
      </c>
      <c r="U276" s="206">
        <v>0</v>
      </c>
      <c r="V276" s="206">
        <v>0</v>
      </c>
      <c r="W276" s="206">
        <v>0</v>
      </c>
      <c r="X276" s="54"/>
      <c r="Y276" s="350"/>
    </row>
    <row r="277" spans="1:25" s="17" customFormat="1" ht="18.75" customHeight="1">
      <c r="A277" s="260"/>
      <c r="B277" s="318"/>
      <c r="C277" s="304"/>
      <c r="D277" s="318"/>
      <c r="E277" s="207"/>
      <c r="F277" s="207"/>
      <c r="G277" s="207"/>
      <c r="H277" s="207"/>
      <c r="I277" s="207"/>
      <c r="J277" s="207"/>
      <c r="K277" s="207"/>
      <c r="L277" s="207"/>
      <c r="M277" s="207"/>
      <c r="N277" s="207"/>
      <c r="O277" s="207"/>
      <c r="P277" s="207"/>
      <c r="Q277" s="207"/>
      <c r="R277" s="207"/>
      <c r="S277" s="207"/>
      <c r="T277" s="207"/>
      <c r="U277" s="207"/>
      <c r="V277" s="207"/>
      <c r="W277" s="207"/>
      <c r="X277" s="55"/>
      <c r="Y277" s="351"/>
    </row>
    <row r="278" spans="1:25" s="17" customFormat="1" ht="141" customHeight="1">
      <c r="A278" s="260"/>
      <c r="B278" s="318"/>
      <c r="C278" s="305"/>
      <c r="D278" s="318"/>
      <c r="E278" s="208"/>
      <c r="F278" s="208"/>
      <c r="G278" s="208"/>
      <c r="H278" s="208"/>
      <c r="I278" s="208"/>
      <c r="J278" s="208"/>
      <c r="K278" s="208"/>
      <c r="L278" s="208"/>
      <c r="M278" s="208"/>
      <c r="N278" s="208"/>
      <c r="O278" s="208"/>
      <c r="P278" s="208"/>
      <c r="Q278" s="208"/>
      <c r="R278" s="208"/>
      <c r="S278" s="208"/>
      <c r="T278" s="208"/>
      <c r="U278" s="208"/>
      <c r="V278" s="208"/>
      <c r="W278" s="208"/>
      <c r="X278" s="56"/>
      <c r="Y278" s="352"/>
    </row>
    <row r="279" spans="1:25" s="17" customFormat="1" ht="40.5" customHeight="1">
      <c r="A279" s="260" t="s">
        <v>106</v>
      </c>
      <c r="B279" s="318" t="s">
        <v>135</v>
      </c>
      <c r="C279" s="303"/>
      <c r="D279" s="354"/>
      <c r="E279" s="206">
        <f>E283+E286+E289+E290</f>
        <v>0</v>
      </c>
      <c r="F279" s="206">
        <f aca="true" t="shared" si="30" ref="F279:W279">F283+F286+F289+F290</f>
        <v>30000</v>
      </c>
      <c r="G279" s="206">
        <f t="shared" si="30"/>
        <v>0</v>
      </c>
      <c r="H279" s="206">
        <f t="shared" si="30"/>
        <v>0</v>
      </c>
      <c r="I279" s="206">
        <f t="shared" si="30"/>
        <v>0</v>
      </c>
      <c r="J279" s="206">
        <f t="shared" si="30"/>
        <v>15000</v>
      </c>
      <c r="K279" s="206">
        <f t="shared" si="30"/>
        <v>0</v>
      </c>
      <c r="L279" s="206">
        <f t="shared" si="30"/>
        <v>0</v>
      </c>
      <c r="M279" s="206">
        <f t="shared" si="30"/>
        <v>0</v>
      </c>
      <c r="N279" s="206">
        <f t="shared" si="30"/>
        <v>0</v>
      </c>
      <c r="O279" s="206">
        <f t="shared" si="30"/>
        <v>0</v>
      </c>
      <c r="P279" s="206">
        <f t="shared" si="30"/>
        <v>0</v>
      </c>
      <c r="Q279" s="206">
        <f t="shared" si="30"/>
        <v>0</v>
      </c>
      <c r="R279" s="206">
        <f t="shared" si="30"/>
        <v>0</v>
      </c>
      <c r="S279" s="206">
        <f t="shared" si="30"/>
        <v>0</v>
      </c>
      <c r="T279" s="206">
        <f t="shared" si="30"/>
        <v>0</v>
      </c>
      <c r="U279" s="206">
        <f t="shared" si="30"/>
        <v>0</v>
      </c>
      <c r="V279" s="206">
        <f t="shared" si="30"/>
        <v>0</v>
      </c>
      <c r="W279" s="206">
        <f t="shared" si="30"/>
        <v>0</v>
      </c>
      <c r="X279" s="54"/>
      <c r="Y279" s="350"/>
    </row>
    <row r="280" spans="1:25" s="17" customFormat="1" ht="18.75" customHeight="1">
      <c r="A280" s="260"/>
      <c r="B280" s="318"/>
      <c r="C280" s="304"/>
      <c r="D280" s="355"/>
      <c r="E280" s="207"/>
      <c r="F280" s="207"/>
      <c r="G280" s="207"/>
      <c r="H280" s="207"/>
      <c r="I280" s="207"/>
      <c r="J280" s="207"/>
      <c r="K280" s="207"/>
      <c r="L280" s="207"/>
      <c r="M280" s="207"/>
      <c r="N280" s="207"/>
      <c r="O280" s="207"/>
      <c r="P280" s="207"/>
      <c r="Q280" s="207"/>
      <c r="R280" s="207"/>
      <c r="S280" s="207"/>
      <c r="T280" s="207"/>
      <c r="U280" s="207"/>
      <c r="V280" s="207"/>
      <c r="W280" s="207"/>
      <c r="X280" s="55"/>
      <c r="Y280" s="351"/>
    </row>
    <row r="281" spans="1:25" s="17" customFormat="1" ht="106.5" customHeight="1">
      <c r="A281" s="260"/>
      <c r="B281" s="318"/>
      <c r="C281" s="305"/>
      <c r="D281" s="356"/>
      <c r="E281" s="207"/>
      <c r="F281" s="207"/>
      <c r="G281" s="207"/>
      <c r="H281" s="207"/>
      <c r="I281" s="207"/>
      <c r="J281" s="207"/>
      <c r="K281" s="207"/>
      <c r="L281" s="207"/>
      <c r="M281" s="207"/>
      <c r="N281" s="207"/>
      <c r="O281" s="207"/>
      <c r="P281" s="207"/>
      <c r="Q281" s="207"/>
      <c r="R281" s="207"/>
      <c r="S281" s="207"/>
      <c r="T281" s="207"/>
      <c r="U281" s="207"/>
      <c r="V281" s="207"/>
      <c r="W281" s="207"/>
      <c r="X281" s="55"/>
      <c r="Y281" s="351"/>
    </row>
    <row r="282" spans="1:25" s="17" customFormat="1" ht="18.75" customHeight="1" hidden="1">
      <c r="A282" s="260"/>
      <c r="B282" s="318"/>
      <c r="C282" s="86"/>
      <c r="D282" s="69"/>
      <c r="E282" s="208"/>
      <c r="F282" s="208"/>
      <c r="G282" s="208"/>
      <c r="H282" s="208"/>
      <c r="I282" s="208"/>
      <c r="J282" s="208"/>
      <c r="K282" s="208"/>
      <c r="L282" s="208"/>
      <c r="M282" s="208"/>
      <c r="N282" s="208"/>
      <c r="O282" s="208"/>
      <c r="P282" s="208"/>
      <c r="Q282" s="208"/>
      <c r="R282" s="208"/>
      <c r="S282" s="208"/>
      <c r="T282" s="208"/>
      <c r="U282" s="208"/>
      <c r="V282" s="208"/>
      <c r="W282" s="208"/>
      <c r="X282" s="56"/>
      <c r="Y282" s="352"/>
    </row>
    <row r="283" spans="1:25" s="17" customFormat="1" ht="186.75" customHeight="1">
      <c r="A283" s="260" t="s">
        <v>128</v>
      </c>
      <c r="B283" s="318" t="s">
        <v>227</v>
      </c>
      <c r="C283" s="303" t="s">
        <v>339</v>
      </c>
      <c r="D283" s="318" t="s">
        <v>84</v>
      </c>
      <c r="E283" s="206">
        <v>0</v>
      </c>
      <c r="F283" s="206">
        <v>5000</v>
      </c>
      <c r="G283" s="206">
        <v>0</v>
      </c>
      <c r="H283" s="206">
        <v>0</v>
      </c>
      <c r="I283" s="206">
        <v>0</v>
      </c>
      <c r="J283" s="206">
        <v>5000</v>
      </c>
      <c r="K283" s="206">
        <v>0</v>
      </c>
      <c r="L283" s="206">
        <v>0</v>
      </c>
      <c r="M283" s="206">
        <v>0</v>
      </c>
      <c r="N283" s="206">
        <v>0</v>
      </c>
      <c r="O283" s="206">
        <v>0</v>
      </c>
      <c r="P283" s="206">
        <v>0</v>
      </c>
      <c r="Q283" s="206">
        <v>0</v>
      </c>
      <c r="R283" s="206">
        <v>0</v>
      </c>
      <c r="S283" s="206">
        <v>0</v>
      </c>
      <c r="T283" s="206">
        <v>0</v>
      </c>
      <c r="U283" s="206">
        <v>0</v>
      </c>
      <c r="V283" s="206">
        <v>0</v>
      </c>
      <c r="W283" s="206">
        <v>0</v>
      </c>
      <c r="X283" s="54"/>
      <c r="Y283" s="350"/>
    </row>
    <row r="284" spans="1:25" s="17" customFormat="1" ht="13.5" customHeight="1">
      <c r="A284" s="260"/>
      <c r="B284" s="318"/>
      <c r="C284" s="305"/>
      <c r="D284" s="318"/>
      <c r="E284" s="207"/>
      <c r="F284" s="207"/>
      <c r="G284" s="207"/>
      <c r="H284" s="207"/>
      <c r="I284" s="207"/>
      <c r="J284" s="207"/>
      <c r="K284" s="207"/>
      <c r="L284" s="207"/>
      <c r="M284" s="207"/>
      <c r="N284" s="207"/>
      <c r="O284" s="207"/>
      <c r="P284" s="207"/>
      <c r="Q284" s="207"/>
      <c r="R284" s="207"/>
      <c r="S284" s="207"/>
      <c r="T284" s="207"/>
      <c r="U284" s="207"/>
      <c r="V284" s="207"/>
      <c r="W284" s="207"/>
      <c r="X284" s="55"/>
      <c r="Y284" s="351"/>
    </row>
    <row r="285" spans="1:25" s="17" customFormat="1" ht="130.5" customHeight="1" hidden="1">
      <c r="A285" s="260"/>
      <c r="B285" s="318"/>
      <c r="C285" s="86"/>
      <c r="D285" s="318"/>
      <c r="E285" s="208"/>
      <c r="F285" s="208"/>
      <c r="G285" s="208"/>
      <c r="H285" s="208"/>
      <c r="I285" s="208"/>
      <c r="J285" s="208"/>
      <c r="K285" s="208"/>
      <c r="L285" s="208"/>
      <c r="M285" s="208"/>
      <c r="N285" s="208"/>
      <c r="O285" s="208"/>
      <c r="P285" s="208"/>
      <c r="Q285" s="208"/>
      <c r="R285" s="208"/>
      <c r="S285" s="208"/>
      <c r="T285" s="208"/>
      <c r="U285" s="208"/>
      <c r="V285" s="208"/>
      <c r="W285" s="208"/>
      <c r="X285" s="56"/>
      <c r="Y285" s="352"/>
    </row>
    <row r="286" spans="1:25" s="17" customFormat="1" ht="39.75" customHeight="1">
      <c r="A286" s="357" t="s">
        <v>129</v>
      </c>
      <c r="B286" s="318" t="s">
        <v>228</v>
      </c>
      <c r="C286" s="303" t="s">
        <v>340</v>
      </c>
      <c r="D286" s="318" t="s">
        <v>84</v>
      </c>
      <c r="E286" s="206">
        <v>0</v>
      </c>
      <c r="F286" s="206">
        <v>10000</v>
      </c>
      <c r="G286" s="206">
        <v>0</v>
      </c>
      <c r="H286" s="206">
        <v>0</v>
      </c>
      <c r="I286" s="206">
        <v>0</v>
      </c>
      <c r="J286" s="206">
        <v>10000</v>
      </c>
      <c r="K286" s="206">
        <v>0</v>
      </c>
      <c r="L286" s="206">
        <v>0</v>
      </c>
      <c r="M286" s="206">
        <v>0</v>
      </c>
      <c r="N286" s="206">
        <v>0</v>
      </c>
      <c r="O286" s="206">
        <v>0</v>
      </c>
      <c r="P286" s="206">
        <v>0</v>
      </c>
      <c r="Q286" s="206">
        <v>0</v>
      </c>
      <c r="R286" s="206">
        <v>0</v>
      </c>
      <c r="S286" s="206">
        <v>0</v>
      </c>
      <c r="T286" s="206">
        <v>0</v>
      </c>
      <c r="U286" s="206">
        <v>0</v>
      </c>
      <c r="V286" s="206">
        <v>0</v>
      </c>
      <c r="W286" s="206">
        <v>0</v>
      </c>
      <c r="X286" s="54"/>
      <c r="Y286" s="350"/>
    </row>
    <row r="287" spans="1:25" s="17" customFormat="1" ht="66.75" customHeight="1">
      <c r="A287" s="357"/>
      <c r="B287" s="318"/>
      <c r="C287" s="304"/>
      <c r="D287" s="318"/>
      <c r="E287" s="207"/>
      <c r="F287" s="207"/>
      <c r="G287" s="207"/>
      <c r="H287" s="207"/>
      <c r="I287" s="207"/>
      <c r="J287" s="207"/>
      <c r="K287" s="207"/>
      <c r="L287" s="207"/>
      <c r="M287" s="207"/>
      <c r="N287" s="207"/>
      <c r="O287" s="207"/>
      <c r="P287" s="207"/>
      <c r="Q287" s="207"/>
      <c r="R287" s="207"/>
      <c r="S287" s="207"/>
      <c r="T287" s="207"/>
      <c r="U287" s="207"/>
      <c r="V287" s="207"/>
      <c r="W287" s="207"/>
      <c r="X287" s="55"/>
      <c r="Y287" s="351"/>
    </row>
    <row r="288" spans="1:25" s="17" customFormat="1" ht="63.75" customHeight="1">
      <c r="A288" s="357"/>
      <c r="B288" s="318"/>
      <c r="C288" s="305"/>
      <c r="D288" s="318"/>
      <c r="E288" s="208"/>
      <c r="F288" s="208"/>
      <c r="G288" s="208"/>
      <c r="H288" s="208"/>
      <c r="I288" s="208"/>
      <c r="J288" s="208"/>
      <c r="K288" s="208"/>
      <c r="L288" s="208"/>
      <c r="M288" s="208"/>
      <c r="N288" s="208"/>
      <c r="O288" s="208"/>
      <c r="P288" s="208"/>
      <c r="Q288" s="208"/>
      <c r="R288" s="208"/>
      <c r="S288" s="208"/>
      <c r="T288" s="208"/>
      <c r="U288" s="208"/>
      <c r="V288" s="208"/>
      <c r="W288" s="208"/>
      <c r="X288" s="56"/>
      <c r="Y288" s="352"/>
    </row>
    <row r="289" spans="1:25" s="17" customFormat="1" ht="155.25" customHeight="1">
      <c r="A289" s="150" t="s">
        <v>341</v>
      </c>
      <c r="B289" s="57" t="s">
        <v>368</v>
      </c>
      <c r="C289" s="93" t="s">
        <v>343</v>
      </c>
      <c r="D289" s="52"/>
      <c r="E289" s="36">
        <v>0</v>
      </c>
      <c r="F289" s="36">
        <v>14500</v>
      </c>
      <c r="G289" s="36">
        <v>0</v>
      </c>
      <c r="H289" s="36">
        <v>0</v>
      </c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55"/>
      <c r="Y289" s="82"/>
    </row>
    <row r="290" spans="1:25" s="17" customFormat="1" ht="115.5" customHeight="1">
      <c r="A290" s="150" t="s">
        <v>342</v>
      </c>
      <c r="B290" s="57" t="s">
        <v>369</v>
      </c>
      <c r="C290" s="121" t="s">
        <v>344</v>
      </c>
      <c r="D290" s="52"/>
      <c r="E290" s="36">
        <v>0</v>
      </c>
      <c r="F290" s="36">
        <v>500</v>
      </c>
      <c r="G290" s="36">
        <v>0</v>
      </c>
      <c r="H290" s="36">
        <v>0</v>
      </c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55"/>
      <c r="Y290" s="82"/>
    </row>
    <row r="291" spans="1:25" s="17" customFormat="1" ht="41.25" customHeight="1">
      <c r="A291" s="234" t="s">
        <v>107</v>
      </c>
      <c r="B291" s="300" t="s">
        <v>229</v>
      </c>
      <c r="C291" s="303" t="s">
        <v>345</v>
      </c>
      <c r="D291" s="210"/>
      <c r="E291" s="285">
        <v>0</v>
      </c>
      <c r="F291" s="206">
        <v>10000</v>
      </c>
      <c r="G291" s="285">
        <v>0</v>
      </c>
      <c r="H291" s="201">
        <v>2800</v>
      </c>
      <c r="I291" s="206">
        <v>0</v>
      </c>
      <c r="J291" s="206">
        <v>10000</v>
      </c>
      <c r="K291" s="206">
        <v>0</v>
      </c>
      <c r="L291" s="206">
        <v>0</v>
      </c>
      <c r="M291" s="206">
        <v>0</v>
      </c>
      <c r="N291" s="206">
        <v>0</v>
      </c>
      <c r="O291" s="206">
        <v>0</v>
      </c>
      <c r="P291" s="206">
        <v>0</v>
      </c>
      <c r="Q291" s="206">
        <v>0</v>
      </c>
      <c r="R291" s="206">
        <v>0</v>
      </c>
      <c r="S291" s="206">
        <v>0</v>
      </c>
      <c r="T291" s="206">
        <v>0</v>
      </c>
      <c r="U291" s="206">
        <v>0</v>
      </c>
      <c r="V291" s="234">
        <v>0</v>
      </c>
      <c r="W291" s="234">
        <v>0</v>
      </c>
      <c r="X291" s="124"/>
      <c r="Y291" s="350"/>
    </row>
    <row r="292" spans="1:25" s="17" customFormat="1" ht="18.75" customHeight="1">
      <c r="A292" s="235"/>
      <c r="B292" s="301"/>
      <c r="C292" s="304"/>
      <c r="D292" s="210"/>
      <c r="E292" s="286"/>
      <c r="F292" s="207"/>
      <c r="G292" s="286"/>
      <c r="H292" s="201"/>
      <c r="I292" s="207"/>
      <c r="J292" s="207"/>
      <c r="K292" s="207"/>
      <c r="L292" s="207"/>
      <c r="M292" s="207"/>
      <c r="N292" s="207"/>
      <c r="O292" s="207"/>
      <c r="P292" s="207"/>
      <c r="Q292" s="207"/>
      <c r="R292" s="207"/>
      <c r="S292" s="207"/>
      <c r="T292" s="207"/>
      <c r="U292" s="207"/>
      <c r="V292" s="235"/>
      <c r="W292" s="235"/>
      <c r="X292" s="125"/>
      <c r="Y292" s="351"/>
    </row>
    <row r="293" spans="1:25" s="17" customFormat="1" ht="28.5" customHeight="1">
      <c r="A293" s="235"/>
      <c r="B293" s="301"/>
      <c r="C293" s="304"/>
      <c r="D293" s="210"/>
      <c r="E293" s="286"/>
      <c r="F293" s="207"/>
      <c r="G293" s="286"/>
      <c r="H293" s="201"/>
      <c r="I293" s="207"/>
      <c r="J293" s="207"/>
      <c r="K293" s="207"/>
      <c r="L293" s="207"/>
      <c r="M293" s="207"/>
      <c r="N293" s="207"/>
      <c r="O293" s="207"/>
      <c r="P293" s="207"/>
      <c r="Q293" s="207"/>
      <c r="R293" s="207"/>
      <c r="S293" s="207"/>
      <c r="T293" s="207"/>
      <c r="U293" s="207"/>
      <c r="V293" s="235"/>
      <c r="W293" s="235"/>
      <c r="X293" s="125"/>
      <c r="Y293" s="351"/>
    </row>
    <row r="294" spans="1:25" s="17" customFormat="1" ht="18.75" customHeight="1" hidden="1">
      <c r="A294" s="236"/>
      <c r="B294" s="302"/>
      <c r="C294" s="89"/>
      <c r="D294" s="210"/>
      <c r="E294" s="287"/>
      <c r="F294" s="208"/>
      <c r="G294" s="287"/>
      <c r="H294" s="201"/>
      <c r="I294" s="208"/>
      <c r="J294" s="208"/>
      <c r="K294" s="208"/>
      <c r="L294" s="208"/>
      <c r="M294" s="208"/>
      <c r="N294" s="208"/>
      <c r="O294" s="208"/>
      <c r="P294" s="208"/>
      <c r="Q294" s="208"/>
      <c r="R294" s="208"/>
      <c r="S294" s="208"/>
      <c r="T294" s="208"/>
      <c r="U294" s="208"/>
      <c r="V294" s="236"/>
      <c r="W294" s="236"/>
      <c r="X294" s="126"/>
      <c r="Y294" s="352"/>
    </row>
    <row r="295" spans="1:25" s="20" customFormat="1" ht="30" customHeight="1">
      <c r="A295" s="206" t="s">
        <v>108</v>
      </c>
      <c r="B295" s="300" t="s">
        <v>96</v>
      </c>
      <c r="C295" s="337"/>
      <c r="D295" s="210"/>
      <c r="E295" s="206">
        <f>E299</f>
        <v>0</v>
      </c>
      <c r="F295" s="206">
        <f>F299</f>
        <v>8868.4</v>
      </c>
      <c r="G295" s="206">
        <f aca="true" t="shared" si="31" ref="G295:W295">G299</f>
        <v>0</v>
      </c>
      <c r="H295" s="206">
        <f t="shared" si="31"/>
        <v>0</v>
      </c>
      <c r="I295" s="206">
        <f t="shared" si="31"/>
        <v>0</v>
      </c>
      <c r="J295" s="206">
        <f t="shared" si="31"/>
        <v>8868.4</v>
      </c>
      <c r="K295" s="206">
        <f t="shared" si="31"/>
        <v>0</v>
      </c>
      <c r="L295" s="206">
        <f t="shared" si="31"/>
        <v>0</v>
      </c>
      <c r="M295" s="206">
        <f t="shared" si="31"/>
        <v>0</v>
      </c>
      <c r="N295" s="206">
        <f t="shared" si="31"/>
        <v>0</v>
      </c>
      <c r="O295" s="206">
        <f t="shared" si="31"/>
        <v>0</v>
      </c>
      <c r="P295" s="206">
        <f t="shared" si="31"/>
        <v>0</v>
      </c>
      <c r="Q295" s="206">
        <f t="shared" si="31"/>
        <v>0</v>
      </c>
      <c r="R295" s="206">
        <f t="shared" si="31"/>
        <v>0</v>
      </c>
      <c r="S295" s="206">
        <f t="shared" si="31"/>
        <v>0</v>
      </c>
      <c r="T295" s="206">
        <f t="shared" si="31"/>
        <v>0</v>
      </c>
      <c r="U295" s="206">
        <f t="shared" si="31"/>
        <v>0</v>
      </c>
      <c r="V295" s="206">
        <f t="shared" si="31"/>
        <v>0</v>
      </c>
      <c r="W295" s="206">
        <f t="shared" si="31"/>
        <v>0</v>
      </c>
      <c r="X295" s="54"/>
      <c r="Y295" s="337"/>
    </row>
    <row r="296" spans="1:25" s="20" customFormat="1" ht="45" customHeight="1">
      <c r="A296" s="207"/>
      <c r="B296" s="301"/>
      <c r="C296" s="338"/>
      <c r="D296" s="210"/>
      <c r="E296" s="207"/>
      <c r="F296" s="207"/>
      <c r="G296" s="207"/>
      <c r="H296" s="207"/>
      <c r="I296" s="207"/>
      <c r="J296" s="207"/>
      <c r="K296" s="207"/>
      <c r="L296" s="207"/>
      <c r="M296" s="207"/>
      <c r="N296" s="207"/>
      <c r="O296" s="207"/>
      <c r="P296" s="207"/>
      <c r="Q296" s="207"/>
      <c r="R296" s="207"/>
      <c r="S296" s="207"/>
      <c r="T296" s="207"/>
      <c r="U296" s="207"/>
      <c r="V296" s="207"/>
      <c r="W296" s="207"/>
      <c r="X296" s="55"/>
      <c r="Y296" s="338"/>
    </row>
    <row r="297" spans="1:25" s="20" customFormat="1" ht="18.75" customHeight="1" hidden="1">
      <c r="A297" s="207"/>
      <c r="B297" s="301"/>
      <c r="C297" s="88"/>
      <c r="D297" s="210"/>
      <c r="E297" s="207"/>
      <c r="F297" s="207"/>
      <c r="G297" s="207"/>
      <c r="H297" s="207"/>
      <c r="I297" s="207"/>
      <c r="J297" s="207"/>
      <c r="K297" s="207"/>
      <c r="L297" s="207"/>
      <c r="M297" s="207"/>
      <c r="N297" s="207"/>
      <c r="O297" s="207"/>
      <c r="P297" s="207"/>
      <c r="Q297" s="207"/>
      <c r="R297" s="207"/>
      <c r="S297" s="207"/>
      <c r="T297" s="207"/>
      <c r="U297" s="207"/>
      <c r="V297" s="207"/>
      <c r="W297" s="207"/>
      <c r="X297" s="55"/>
      <c r="Y297" s="338"/>
    </row>
    <row r="298" spans="1:25" s="20" customFormat="1" ht="10.5" customHeight="1" hidden="1">
      <c r="A298" s="208"/>
      <c r="B298" s="302"/>
      <c r="C298" s="89"/>
      <c r="D298" s="210"/>
      <c r="E298" s="208"/>
      <c r="F298" s="208"/>
      <c r="G298" s="208"/>
      <c r="H298" s="208"/>
      <c r="I298" s="208"/>
      <c r="J298" s="208"/>
      <c r="K298" s="208"/>
      <c r="L298" s="208"/>
      <c r="M298" s="208"/>
      <c r="N298" s="208"/>
      <c r="O298" s="208"/>
      <c r="P298" s="208"/>
      <c r="Q298" s="208"/>
      <c r="R298" s="208"/>
      <c r="S298" s="208"/>
      <c r="T298" s="208"/>
      <c r="U298" s="208"/>
      <c r="V298" s="208"/>
      <c r="W298" s="208"/>
      <c r="X298" s="56"/>
      <c r="Y298" s="339"/>
    </row>
    <row r="299" spans="1:25" s="20" customFormat="1" ht="42.75" customHeight="1">
      <c r="A299" s="260" t="s">
        <v>157</v>
      </c>
      <c r="B299" s="318" t="s">
        <v>230</v>
      </c>
      <c r="C299" s="303" t="s">
        <v>346</v>
      </c>
      <c r="D299" s="318" t="s">
        <v>84</v>
      </c>
      <c r="E299" s="206">
        <v>0</v>
      </c>
      <c r="F299" s="206">
        <v>8868.4</v>
      </c>
      <c r="G299" s="206">
        <v>0</v>
      </c>
      <c r="H299" s="206">
        <v>0</v>
      </c>
      <c r="I299" s="206">
        <v>0</v>
      </c>
      <c r="J299" s="206">
        <v>8868.4</v>
      </c>
      <c r="K299" s="206">
        <v>0</v>
      </c>
      <c r="L299" s="206">
        <v>0</v>
      </c>
      <c r="M299" s="206">
        <v>0</v>
      </c>
      <c r="N299" s="206">
        <v>0</v>
      </c>
      <c r="O299" s="206">
        <v>0</v>
      </c>
      <c r="P299" s="206">
        <v>0</v>
      </c>
      <c r="Q299" s="206">
        <v>0</v>
      </c>
      <c r="R299" s="206">
        <v>0</v>
      </c>
      <c r="S299" s="206">
        <v>0</v>
      </c>
      <c r="T299" s="206">
        <v>0</v>
      </c>
      <c r="U299" s="206">
        <v>0</v>
      </c>
      <c r="V299" s="234">
        <v>0</v>
      </c>
      <c r="W299" s="234">
        <v>0</v>
      </c>
      <c r="X299" s="124"/>
      <c r="Y299" s="350"/>
    </row>
    <row r="300" spans="1:25" s="17" customFormat="1" ht="18.75" customHeight="1">
      <c r="A300" s="260"/>
      <c r="B300" s="318"/>
      <c r="C300" s="304"/>
      <c r="D300" s="318"/>
      <c r="E300" s="207"/>
      <c r="F300" s="207"/>
      <c r="G300" s="207"/>
      <c r="H300" s="207"/>
      <c r="I300" s="207"/>
      <c r="J300" s="207"/>
      <c r="K300" s="207"/>
      <c r="L300" s="207"/>
      <c r="M300" s="207"/>
      <c r="N300" s="207"/>
      <c r="O300" s="207"/>
      <c r="P300" s="207"/>
      <c r="Q300" s="207"/>
      <c r="R300" s="207"/>
      <c r="S300" s="207"/>
      <c r="T300" s="207"/>
      <c r="U300" s="207"/>
      <c r="V300" s="235"/>
      <c r="W300" s="235"/>
      <c r="X300" s="125"/>
      <c r="Y300" s="351"/>
    </row>
    <row r="301" spans="1:25" s="17" customFormat="1" ht="123" customHeight="1">
      <c r="A301" s="260"/>
      <c r="B301" s="318"/>
      <c r="C301" s="305"/>
      <c r="D301" s="318"/>
      <c r="E301" s="208"/>
      <c r="F301" s="208"/>
      <c r="G301" s="208"/>
      <c r="H301" s="208"/>
      <c r="I301" s="208"/>
      <c r="J301" s="208"/>
      <c r="K301" s="208"/>
      <c r="L301" s="208"/>
      <c r="M301" s="208"/>
      <c r="N301" s="208"/>
      <c r="O301" s="208"/>
      <c r="P301" s="208"/>
      <c r="Q301" s="208"/>
      <c r="R301" s="208"/>
      <c r="S301" s="208"/>
      <c r="T301" s="208"/>
      <c r="U301" s="208"/>
      <c r="V301" s="236"/>
      <c r="W301" s="236"/>
      <c r="X301" s="126"/>
      <c r="Y301" s="352"/>
    </row>
    <row r="302" spans="1:25" s="17" customFormat="1" ht="29.25" customHeight="1">
      <c r="A302" s="260" t="s">
        <v>160</v>
      </c>
      <c r="B302" s="300" t="s">
        <v>102</v>
      </c>
      <c r="C302" s="303" t="s">
        <v>347</v>
      </c>
      <c r="D302" s="354"/>
      <c r="E302" s="206">
        <v>0</v>
      </c>
      <c r="F302" s="206">
        <v>0</v>
      </c>
      <c r="G302" s="206">
        <v>0</v>
      </c>
      <c r="H302" s="206">
        <v>0</v>
      </c>
      <c r="I302" s="206">
        <v>0</v>
      </c>
      <c r="J302" s="206">
        <v>0</v>
      </c>
      <c r="K302" s="206">
        <v>0</v>
      </c>
      <c r="L302" s="206">
        <v>0</v>
      </c>
      <c r="M302" s="206">
        <v>0</v>
      </c>
      <c r="N302" s="206">
        <v>0</v>
      </c>
      <c r="O302" s="206">
        <v>0</v>
      </c>
      <c r="P302" s="206">
        <v>0</v>
      </c>
      <c r="Q302" s="206">
        <v>0</v>
      </c>
      <c r="R302" s="206">
        <v>0</v>
      </c>
      <c r="S302" s="206">
        <v>0</v>
      </c>
      <c r="T302" s="206">
        <v>0</v>
      </c>
      <c r="U302" s="206">
        <v>0</v>
      </c>
      <c r="V302" s="234">
        <v>0</v>
      </c>
      <c r="W302" s="234">
        <v>0</v>
      </c>
      <c r="X302" s="124"/>
      <c r="Y302" s="350"/>
    </row>
    <row r="303" spans="1:25" s="17" customFormat="1" ht="18.75" customHeight="1">
      <c r="A303" s="260"/>
      <c r="B303" s="301"/>
      <c r="C303" s="304"/>
      <c r="D303" s="355"/>
      <c r="E303" s="207"/>
      <c r="F303" s="207"/>
      <c r="G303" s="207"/>
      <c r="H303" s="207"/>
      <c r="I303" s="207"/>
      <c r="J303" s="207"/>
      <c r="K303" s="207"/>
      <c r="L303" s="207"/>
      <c r="M303" s="207"/>
      <c r="N303" s="207"/>
      <c r="O303" s="207"/>
      <c r="P303" s="207"/>
      <c r="Q303" s="207"/>
      <c r="R303" s="207"/>
      <c r="S303" s="207"/>
      <c r="T303" s="207"/>
      <c r="U303" s="207"/>
      <c r="V303" s="235"/>
      <c r="W303" s="235"/>
      <c r="X303" s="125"/>
      <c r="Y303" s="351"/>
    </row>
    <row r="304" spans="1:25" s="17" customFormat="1" ht="18.75" customHeight="1">
      <c r="A304" s="260"/>
      <c r="B304" s="301"/>
      <c r="C304" s="304"/>
      <c r="D304" s="355"/>
      <c r="E304" s="207"/>
      <c r="F304" s="207"/>
      <c r="G304" s="207"/>
      <c r="H304" s="207"/>
      <c r="I304" s="207"/>
      <c r="J304" s="207"/>
      <c r="K304" s="207"/>
      <c r="L304" s="207"/>
      <c r="M304" s="207"/>
      <c r="N304" s="207"/>
      <c r="O304" s="207"/>
      <c r="P304" s="207"/>
      <c r="Q304" s="207"/>
      <c r="R304" s="207"/>
      <c r="S304" s="207"/>
      <c r="T304" s="207"/>
      <c r="U304" s="207"/>
      <c r="V304" s="235"/>
      <c r="W304" s="235"/>
      <c r="X304" s="125"/>
      <c r="Y304" s="351"/>
    </row>
    <row r="305" spans="1:25" s="17" customFormat="1" ht="95.25" customHeight="1">
      <c r="A305" s="260"/>
      <c r="B305" s="302"/>
      <c r="C305" s="305"/>
      <c r="D305" s="356"/>
      <c r="E305" s="208"/>
      <c r="F305" s="208"/>
      <c r="G305" s="208"/>
      <c r="H305" s="208"/>
      <c r="I305" s="208"/>
      <c r="J305" s="208"/>
      <c r="K305" s="208"/>
      <c r="L305" s="208"/>
      <c r="M305" s="208"/>
      <c r="N305" s="208"/>
      <c r="O305" s="208"/>
      <c r="P305" s="208"/>
      <c r="Q305" s="208"/>
      <c r="R305" s="208"/>
      <c r="S305" s="208"/>
      <c r="T305" s="208"/>
      <c r="U305" s="208"/>
      <c r="V305" s="236"/>
      <c r="W305" s="236"/>
      <c r="X305" s="126"/>
      <c r="Y305" s="352"/>
    </row>
    <row r="306" spans="1:25" s="17" customFormat="1" ht="99" customHeight="1">
      <c r="A306" s="201" t="s">
        <v>175</v>
      </c>
      <c r="B306" s="300" t="s">
        <v>178</v>
      </c>
      <c r="C306" s="303" t="s">
        <v>348</v>
      </c>
      <c r="D306" s="318" t="s">
        <v>84</v>
      </c>
      <c r="E306" s="206">
        <v>0</v>
      </c>
      <c r="F306" s="206">
        <v>151812.4</v>
      </c>
      <c r="G306" s="206">
        <v>0</v>
      </c>
      <c r="H306" s="206">
        <v>0</v>
      </c>
      <c r="I306" s="206">
        <v>0</v>
      </c>
      <c r="J306" s="206">
        <v>151812.4</v>
      </c>
      <c r="K306" s="70"/>
      <c r="L306" s="206">
        <v>0</v>
      </c>
      <c r="M306" s="206">
        <v>0</v>
      </c>
      <c r="N306" s="206">
        <v>0</v>
      </c>
      <c r="O306" s="206">
        <v>0</v>
      </c>
      <c r="P306" s="206">
        <v>0</v>
      </c>
      <c r="Q306" s="206">
        <v>0</v>
      </c>
      <c r="R306" s="206">
        <v>0</v>
      </c>
      <c r="S306" s="206">
        <v>0</v>
      </c>
      <c r="T306" s="206">
        <v>0</v>
      </c>
      <c r="U306" s="206">
        <v>0</v>
      </c>
      <c r="V306" s="234">
        <v>0</v>
      </c>
      <c r="W306" s="234">
        <v>0</v>
      </c>
      <c r="X306" s="124"/>
      <c r="Y306" s="350"/>
    </row>
    <row r="307" spans="1:25" s="17" customFormat="1" ht="32.25" customHeight="1">
      <c r="A307" s="201"/>
      <c r="B307" s="301"/>
      <c r="C307" s="304"/>
      <c r="D307" s="318"/>
      <c r="E307" s="207"/>
      <c r="F307" s="207"/>
      <c r="G307" s="207"/>
      <c r="H307" s="207"/>
      <c r="I307" s="207"/>
      <c r="J307" s="207"/>
      <c r="K307" s="70"/>
      <c r="L307" s="207"/>
      <c r="M307" s="207"/>
      <c r="N307" s="207"/>
      <c r="O307" s="207"/>
      <c r="P307" s="207"/>
      <c r="Q307" s="207"/>
      <c r="R307" s="207"/>
      <c r="S307" s="207"/>
      <c r="T307" s="207"/>
      <c r="U307" s="207"/>
      <c r="V307" s="235"/>
      <c r="W307" s="235"/>
      <c r="X307" s="125"/>
      <c r="Y307" s="351"/>
    </row>
    <row r="308" spans="1:25" s="17" customFormat="1" ht="110.25" customHeight="1">
      <c r="A308" s="201"/>
      <c r="B308" s="301"/>
      <c r="C308" s="305"/>
      <c r="D308" s="318"/>
      <c r="E308" s="208"/>
      <c r="F308" s="208"/>
      <c r="G308" s="208"/>
      <c r="H308" s="208"/>
      <c r="I308" s="208"/>
      <c r="J308" s="208"/>
      <c r="K308" s="70"/>
      <c r="L308" s="208"/>
      <c r="M308" s="208"/>
      <c r="N308" s="208"/>
      <c r="O308" s="208"/>
      <c r="P308" s="208"/>
      <c r="Q308" s="208"/>
      <c r="R308" s="208"/>
      <c r="S308" s="208"/>
      <c r="T308" s="208"/>
      <c r="U308" s="208"/>
      <c r="V308" s="236"/>
      <c r="W308" s="236"/>
      <c r="X308" s="126"/>
      <c r="Y308" s="352"/>
    </row>
    <row r="309" spans="1:25" s="17" customFormat="1" ht="32.25" customHeight="1">
      <c r="A309" s="260" t="s">
        <v>176</v>
      </c>
      <c r="B309" s="318" t="s">
        <v>231</v>
      </c>
      <c r="C309" s="303" t="s">
        <v>349</v>
      </c>
      <c r="D309" s="318" t="s">
        <v>71</v>
      </c>
      <c r="E309" s="206"/>
      <c r="F309" s="206">
        <v>5000</v>
      </c>
      <c r="G309" s="206">
        <v>0</v>
      </c>
      <c r="H309" s="206">
        <v>0</v>
      </c>
      <c r="I309" s="206">
        <v>0</v>
      </c>
      <c r="J309" s="206">
        <v>5000</v>
      </c>
      <c r="K309" s="206">
        <v>0</v>
      </c>
      <c r="L309" s="206">
        <v>0</v>
      </c>
      <c r="M309" s="206">
        <v>0</v>
      </c>
      <c r="N309" s="206">
        <v>0</v>
      </c>
      <c r="O309" s="206">
        <v>0</v>
      </c>
      <c r="P309" s="206">
        <v>0</v>
      </c>
      <c r="Q309" s="206">
        <v>0</v>
      </c>
      <c r="R309" s="206">
        <v>0</v>
      </c>
      <c r="S309" s="206">
        <v>0</v>
      </c>
      <c r="T309" s="206">
        <v>0</v>
      </c>
      <c r="U309" s="206">
        <v>0</v>
      </c>
      <c r="V309" s="234">
        <v>0</v>
      </c>
      <c r="W309" s="234">
        <v>0</v>
      </c>
      <c r="X309" s="124"/>
      <c r="Y309" s="350"/>
    </row>
    <row r="310" spans="1:25" s="17" customFormat="1" ht="32.25" customHeight="1">
      <c r="A310" s="260"/>
      <c r="B310" s="318"/>
      <c r="C310" s="304"/>
      <c r="D310" s="318"/>
      <c r="E310" s="207"/>
      <c r="F310" s="207"/>
      <c r="G310" s="207"/>
      <c r="H310" s="207"/>
      <c r="I310" s="207"/>
      <c r="J310" s="207"/>
      <c r="K310" s="207"/>
      <c r="L310" s="207"/>
      <c r="M310" s="207"/>
      <c r="N310" s="207"/>
      <c r="O310" s="207"/>
      <c r="P310" s="207"/>
      <c r="Q310" s="207"/>
      <c r="R310" s="207"/>
      <c r="S310" s="207"/>
      <c r="T310" s="207"/>
      <c r="U310" s="207"/>
      <c r="V310" s="235"/>
      <c r="W310" s="235"/>
      <c r="X310" s="125"/>
      <c r="Y310" s="351"/>
    </row>
    <row r="311" spans="1:25" s="17" customFormat="1" ht="32.25" customHeight="1">
      <c r="A311" s="260"/>
      <c r="B311" s="318"/>
      <c r="C311" s="305"/>
      <c r="D311" s="318"/>
      <c r="E311" s="208"/>
      <c r="F311" s="208"/>
      <c r="G311" s="208"/>
      <c r="H311" s="208"/>
      <c r="I311" s="208"/>
      <c r="J311" s="208"/>
      <c r="K311" s="208"/>
      <c r="L311" s="208"/>
      <c r="M311" s="208"/>
      <c r="N311" s="208"/>
      <c r="O311" s="208"/>
      <c r="P311" s="208"/>
      <c r="Q311" s="208"/>
      <c r="R311" s="208"/>
      <c r="S311" s="208"/>
      <c r="T311" s="208"/>
      <c r="U311" s="208"/>
      <c r="V311" s="236"/>
      <c r="W311" s="236"/>
      <c r="X311" s="126"/>
      <c r="Y311" s="352"/>
    </row>
    <row r="312" spans="1:25" s="17" customFormat="1" ht="32.25" customHeight="1">
      <c r="A312" s="260" t="s">
        <v>177</v>
      </c>
      <c r="B312" s="318" t="s">
        <v>142</v>
      </c>
      <c r="C312" s="303"/>
      <c r="D312" s="353" t="s">
        <v>71</v>
      </c>
      <c r="E312" s="206">
        <f>E316+E319+E322</f>
        <v>0</v>
      </c>
      <c r="F312" s="206">
        <f aca="true" t="shared" si="32" ref="F312:W312">F316+F319+F322</f>
        <v>1493</v>
      </c>
      <c r="G312" s="206">
        <f t="shared" si="32"/>
        <v>0</v>
      </c>
      <c r="H312" s="206">
        <f t="shared" si="32"/>
        <v>15050</v>
      </c>
      <c r="I312" s="206">
        <f t="shared" si="32"/>
        <v>0</v>
      </c>
      <c r="J312" s="206">
        <f t="shared" si="32"/>
        <v>1493</v>
      </c>
      <c r="K312" s="206">
        <f t="shared" si="32"/>
        <v>0</v>
      </c>
      <c r="L312" s="206">
        <f t="shared" si="32"/>
        <v>0</v>
      </c>
      <c r="M312" s="206">
        <f t="shared" si="32"/>
        <v>0</v>
      </c>
      <c r="N312" s="206">
        <f t="shared" si="32"/>
        <v>0</v>
      </c>
      <c r="O312" s="206">
        <f t="shared" si="32"/>
        <v>0</v>
      </c>
      <c r="P312" s="206">
        <f t="shared" si="32"/>
        <v>0</v>
      </c>
      <c r="Q312" s="206">
        <f t="shared" si="32"/>
        <v>0</v>
      </c>
      <c r="R312" s="206">
        <f t="shared" si="32"/>
        <v>0</v>
      </c>
      <c r="S312" s="206">
        <f t="shared" si="32"/>
        <v>0</v>
      </c>
      <c r="T312" s="206">
        <f t="shared" si="32"/>
        <v>0</v>
      </c>
      <c r="U312" s="206">
        <f t="shared" si="32"/>
        <v>0</v>
      </c>
      <c r="V312" s="234">
        <f t="shared" si="32"/>
        <v>0</v>
      </c>
      <c r="W312" s="234">
        <f t="shared" si="32"/>
        <v>0</v>
      </c>
      <c r="X312" s="124"/>
      <c r="Y312" s="350"/>
    </row>
    <row r="313" spans="1:25" s="17" customFormat="1" ht="32.25" customHeight="1">
      <c r="A313" s="260"/>
      <c r="B313" s="318"/>
      <c r="C313" s="304"/>
      <c r="D313" s="318"/>
      <c r="E313" s="207"/>
      <c r="F313" s="207"/>
      <c r="G313" s="207"/>
      <c r="H313" s="207"/>
      <c r="I313" s="207"/>
      <c r="J313" s="207"/>
      <c r="K313" s="207"/>
      <c r="L313" s="207"/>
      <c r="M313" s="207"/>
      <c r="N313" s="207"/>
      <c r="O313" s="207"/>
      <c r="P313" s="207"/>
      <c r="Q313" s="207"/>
      <c r="R313" s="207"/>
      <c r="S313" s="207"/>
      <c r="T313" s="207"/>
      <c r="U313" s="207"/>
      <c r="V313" s="235"/>
      <c r="W313" s="235"/>
      <c r="X313" s="125"/>
      <c r="Y313" s="351"/>
    </row>
    <row r="314" spans="1:25" s="17" customFormat="1" ht="37.5" customHeight="1">
      <c r="A314" s="260"/>
      <c r="B314" s="318"/>
      <c r="C314" s="305"/>
      <c r="D314" s="318"/>
      <c r="E314" s="207"/>
      <c r="F314" s="207"/>
      <c r="G314" s="207"/>
      <c r="H314" s="207"/>
      <c r="I314" s="207"/>
      <c r="J314" s="207"/>
      <c r="K314" s="207"/>
      <c r="L314" s="207"/>
      <c r="M314" s="207"/>
      <c r="N314" s="207"/>
      <c r="O314" s="207"/>
      <c r="P314" s="207"/>
      <c r="Q314" s="207"/>
      <c r="R314" s="207"/>
      <c r="S314" s="207"/>
      <c r="T314" s="207"/>
      <c r="U314" s="207"/>
      <c r="V314" s="235"/>
      <c r="W314" s="235"/>
      <c r="X314" s="125"/>
      <c r="Y314" s="352"/>
    </row>
    <row r="315" spans="1:25" s="17" customFormat="1" ht="32.25" customHeight="1" hidden="1">
      <c r="A315" s="260"/>
      <c r="B315" s="318"/>
      <c r="C315" s="86"/>
      <c r="D315" s="318"/>
      <c r="E315" s="208"/>
      <c r="F315" s="208"/>
      <c r="G315" s="208"/>
      <c r="H315" s="208"/>
      <c r="I315" s="208"/>
      <c r="J315" s="208"/>
      <c r="K315" s="208"/>
      <c r="L315" s="208"/>
      <c r="M315" s="208"/>
      <c r="N315" s="208"/>
      <c r="O315" s="208"/>
      <c r="P315" s="208"/>
      <c r="Q315" s="208"/>
      <c r="R315" s="208"/>
      <c r="S315" s="208"/>
      <c r="T315" s="208"/>
      <c r="U315" s="208"/>
      <c r="V315" s="236"/>
      <c r="W315" s="236"/>
      <c r="X315" s="126"/>
      <c r="Y315" s="16"/>
    </row>
    <row r="316" spans="1:25" s="17" customFormat="1" ht="32.25" customHeight="1">
      <c r="A316" s="201" t="s">
        <v>149</v>
      </c>
      <c r="B316" s="318" t="s">
        <v>143</v>
      </c>
      <c r="C316" s="303" t="s">
        <v>350</v>
      </c>
      <c r="D316" s="318" t="s">
        <v>71</v>
      </c>
      <c r="E316" s="206">
        <f>E317+E318</f>
        <v>0</v>
      </c>
      <c r="F316" s="206">
        <v>895.8</v>
      </c>
      <c r="G316" s="206">
        <f>G317+G318</f>
        <v>0</v>
      </c>
      <c r="H316" s="206">
        <f>H317+H318</f>
        <v>0</v>
      </c>
      <c r="I316" s="206">
        <v>0</v>
      </c>
      <c r="J316" s="206">
        <v>895.8</v>
      </c>
      <c r="K316" s="206">
        <v>0</v>
      </c>
      <c r="L316" s="206">
        <v>0</v>
      </c>
      <c r="M316" s="206">
        <v>0</v>
      </c>
      <c r="N316" s="206">
        <v>0</v>
      </c>
      <c r="O316" s="206">
        <v>0</v>
      </c>
      <c r="P316" s="206">
        <v>0</v>
      </c>
      <c r="Q316" s="206">
        <v>0</v>
      </c>
      <c r="R316" s="206">
        <v>0</v>
      </c>
      <c r="S316" s="206">
        <v>0</v>
      </c>
      <c r="T316" s="206">
        <v>0</v>
      </c>
      <c r="U316" s="206">
        <v>0</v>
      </c>
      <c r="V316" s="234">
        <v>0</v>
      </c>
      <c r="W316" s="234">
        <v>0</v>
      </c>
      <c r="X316" s="124"/>
      <c r="Y316" s="350"/>
    </row>
    <row r="317" spans="1:25" s="17" customFormat="1" ht="32.25" customHeight="1">
      <c r="A317" s="201"/>
      <c r="B317" s="318"/>
      <c r="C317" s="304"/>
      <c r="D317" s="318"/>
      <c r="E317" s="207"/>
      <c r="F317" s="207"/>
      <c r="G317" s="207"/>
      <c r="H317" s="207"/>
      <c r="I317" s="207"/>
      <c r="J317" s="207"/>
      <c r="K317" s="207"/>
      <c r="L317" s="207"/>
      <c r="M317" s="207"/>
      <c r="N317" s="207"/>
      <c r="O317" s="207"/>
      <c r="P317" s="207"/>
      <c r="Q317" s="207"/>
      <c r="R317" s="207"/>
      <c r="S317" s="207"/>
      <c r="T317" s="207"/>
      <c r="U317" s="207"/>
      <c r="V317" s="235"/>
      <c r="W317" s="235"/>
      <c r="X317" s="125"/>
      <c r="Y317" s="351"/>
    </row>
    <row r="318" spans="1:25" s="17" customFormat="1" ht="63" customHeight="1">
      <c r="A318" s="201"/>
      <c r="B318" s="318"/>
      <c r="C318" s="305"/>
      <c r="D318" s="318"/>
      <c r="E318" s="208"/>
      <c r="F318" s="208"/>
      <c r="G318" s="208"/>
      <c r="H318" s="208"/>
      <c r="I318" s="208"/>
      <c r="J318" s="208"/>
      <c r="K318" s="208"/>
      <c r="L318" s="208"/>
      <c r="M318" s="208"/>
      <c r="N318" s="208"/>
      <c r="O318" s="208"/>
      <c r="P318" s="208"/>
      <c r="Q318" s="208"/>
      <c r="R318" s="208"/>
      <c r="S318" s="208"/>
      <c r="T318" s="208"/>
      <c r="U318" s="208"/>
      <c r="V318" s="236"/>
      <c r="W318" s="236"/>
      <c r="X318" s="126"/>
      <c r="Y318" s="352"/>
    </row>
    <row r="319" spans="1:25" s="17" customFormat="1" ht="32.25" customHeight="1">
      <c r="A319" s="260" t="s">
        <v>150</v>
      </c>
      <c r="B319" s="318" t="s">
        <v>144</v>
      </c>
      <c r="C319" s="303" t="s">
        <v>351</v>
      </c>
      <c r="D319" s="318" t="s">
        <v>71</v>
      </c>
      <c r="E319" s="206">
        <f>E320+E321</f>
        <v>0</v>
      </c>
      <c r="F319" s="206">
        <v>74.7</v>
      </c>
      <c r="G319" s="206">
        <f>G320+G321</f>
        <v>0</v>
      </c>
      <c r="H319" s="206">
        <f>H320+H321</f>
        <v>0</v>
      </c>
      <c r="I319" s="206">
        <v>0</v>
      </c>
      <c r="J319" s="206">
        <v>74.7</v>
      </c>
      <c r="K319" s="206">
        <v>0</v>
      </c>
      <c r="L319" s="206">
        <v>0</v>
      </c>
      <c r="M319" s="206">
        <v>0</v>
      </c>
      <c r="N319" s="206">
        <v>0</v>
      </c>
      <c r="O319" s="206">
        <v>0</v>
      </c>
      <c r="P319" s="206">
        <v>0</v>
      </c>
      <c r="Q319" s="206">
        <v>0</v>
      </c>
      <c r="R319" s="206">
        <v>0</v>
      </c>
      <c r="S319" s="206">
        <v>0</v>
      </c>
      <c r="T319" s="206">
        <v>0</v>
      </c>
      <c r="U319" s="206">
        <v>0</v>
      </c>
      <c r="V319" s="234">
        <v>0</v>
      </c>
      <c r="W319" s="234">
        <v>0</v>
      </c>
      <c r="X319" s="124"/>
      <c r="Y319" s="350"/>
    </row>
    <row r="320" spans="1:25" s="17" customFormat="1" ht="54.75" customHeight="1">
      <c r="A320" s="260"/>
      <c r="B320" s="318"/>
      <c r="C320" s="305"/>
      <c r="D320" s="318"/>
      <c r="E320" s="207"/>
      <c r="F320" s="207"/>
      <c r="G320" s="207"/>
      <c r="H320" s="207"/>
      <c r="I320" s="207"/>
      <c r="J320" s="207"/>
      <c r="K320" s="207"/>
      <c r="L320" s="207"/>
      <c r="M320" s="207"/>
      <c r="N320" s="207"/>
      <c r="O320" s="207"/>
      <c r="P320" s="207"/>
      <c r="Q320" s="207"/>
      <c r="R320" s="207"/>
      <c r="S320" s="207"/>
      <c r="T320" s="207"/>
      <c r="U320" s="207"/>
      <c r="V320" s="235"/>
      <c r="W320" s="235"/>
      <c r="X320" s="125"/>
      <c r="Y320" s="351"/>
    </row>
    <row r="321" spans="1:25" s="17" customFormat="1" ht="32.25" customHeight="1" hidden="1">
      <c r="A321" s="260"/>
      <c r="B321" s="318"/>
      <c r="C321" s="86"/>
      <c r="D321" s="318"/>
      <c r="E321" s="208"/>
      <c r="F321" s="208"/>
      <c r="G321" s="208"/>
      <c r="H321" s="208"/>
      <c r="I321" s="208"/>
      <c r="J321" s="208"/>
      <c r="K321" s="208"/>
      <c r="L321" s="208"/>
      <c r="M321" s="208"/>
      <c r="N321" s="208"/>
      <c r="O321" s="208"/>
      <c r="P321" s="208"/>
      <c r="Q321" s="208"/>
      <c r="R321" s="208"/>
      <c r="S321" s="208"/>
      <c r="T321" s="208"/>
      <c r="U321" s="208"/>
      <c r="V321" s="236"/>
      <c r="W321" s="236"/>
      <c r="X321" s="126"/>
      <c r="Y321" s="352"/>
    </row>
    <row r="322" spans="1:25" s="17" customFormat="1" ht="30.75" customHeight="1">
      <c r="A322" s="260" t="s">
        <v>151</v>
      </c>
      <c r="B322" s="300" t="s">
        <v>145</v>
      </c>
      <c r="C322" s="303" t="s">
        <v>352</v>
      </c>
      <c r="D322" s="300" t="s">
        <v>84</v>
      </c>
      <c r="E322" s="206">
        <v>0</v>
      </c>
      <c r="F322" s="206">
        <v>522.5</v>
      </c>
      <c r="G322" s="206">
        <v>0</v>
      </c>
      <c r="H322" s="206">
        <v>15050</v>
      </c>
      <c r="I322" s="206">
        <v>0</v>
      </c>
      <c r="J322" s="206">
        <v>522.5</v>
      </c>
      <c r="K322" s="206">
        <v>0</v>
      </c>
      <c r="L322" s="206">
        <v>0</v>
      </c>
      <c r="M322" s="206">
        <v>0</v>
      </c>
      <c r="N322" s="206">
        <v>0</v>
      </c>
      <c r="O322" s="206">
        <v>0</v>
      </c>
      <c r="P322" s="206">
        <v>0</v>
      </c>
      <c r="Q322" s="206">
        <v>0</v>
      </c>
      <c r="R322" s="206">
        <v>0</v>
      </c>
      <c r="S322" s="206">
        <v>0</v>
      </c>
      <c r="T322" s="206">
        <v>0</v>
      </c>
      <c r="U322" s="206">
        <v>0</v>
      </c>
      <c r="V322" s="206">
        <v>0</v>
      </c>
      <c r="W322" s="206">
        <v>0</v>
      </c>
      <c r="X322" s="54"/>
      <c r="Y322" s="337"/>
    </row>
    <row r="323" spans="1:25" s="17" customFormat="1" ht="30.75" customHeight="1">
      <c r="A323" s="260"/>
      <c r="B323" s="301"/>
      <c r="C323" s="304"/>
      <c r="D323" s="301"/>
      <c r="E323" s="207"/>
      <c r="F323" s="207"/>
      <c r="G323" s="207"/>
      <c r="H323" s="207"/>
      <c r="I323" s="207"/>
      <c r="J323" s="207"/>
      <c r="K323" s="207"/>
      <c r="L323" s="207"/>
      <c r="M323" s="207"/>
      <c r="N323" s="207"/>
      <c r="O323" s="207"/>
      <c r="P323" s="207"/>
      <c r="Q323" s="207"/>
      <c r="R323" s="207"/>
      <c r="S323" s="207"/>
      <c r="T323" s="207"/>
      <c r="U323" s="207"/>
      <c r="V323" s="207"/>
      <c r="W323" s="207"/>
      <c r="X323" s="55"/>
      <c r="Y323" s="338"/>
    </row>
    <row r="324" spans="1:25" s="17" customFormat="1" ht="30.75" customHeight="1">
      <c r="A324" s="260"/>
      <c r="B324" s="301"/>
      <c r="C324" s="304"/>
      <c r="D324" s="301"/>
      <c r="E324" s="207"/>
      <c r="F324" s="207"/>
      <c r="G324" s="207"/>
      <c r="H324" s="207"/>
      <c r="I324" s="207"/>
      <c r="J324" s="207"/>
      <c r="K324" s="207"/>
      <c r="L324" s="207"/>
      <c r="M324" s="207"/>
      <c r="N324" s="207"/>
      <c r="O324" s="207"/>
      <c r="P324" s="207"/>
      <c r="Q324" s="207"/>
      <c r="R324" s="207"/>
      <c r="S324" s="207"/>
      <c r="T324" s="207"/>
      <c r="U324" s="207"/>
      <c r="V324" s="207"/>
      <c r="W324" s="207"/>
      <c r="X324" s="55"/>
      <c r="Y324" s="338"/>
    </row>
    <row r="325" spans="1:25" s="17" customFormat="1" ht="100.5" customHeight="1">
      <c r="A325" s="260"/>
      <c r="B325" s="302"/>
      <c r="C325" s="89"/>
      <c r="D325" s="302"/>
      <c r="E325" s="208"/>
      <c r="F325" s="208"/>
      <c r="G325" s="208"/>
      <c r="H325" s="208"/>
      <c r="I325" s="208"/>
      <c r="J325" s="208"/>
      <c r="K325" s="208"/>
      <c r="L325" s="208"/>
      <c r="M325" s="208"/>
      <c r="N325" s="208"/>
      <c r="O325" s="208"/>
      <c r="P325" s="208"/>
      <c r="Q325" s="208"/>
      <c r="R325" s="208"/>
      <c r="S325" s="208"/>
      <c r="T325" s="208"/>
      <c r="U325" s="208"/>
      <c r="V325" s="208"/>
      <c r="W325" s="208"/>
      <c r="X325" s="56"/>
      <c r="Y325" s="339"/>
    </row>
    <row r="326" spans="1:25" s="21" customFormat="1" ht="33" customHeight="1">
      <c r="A326" s="341"/>
      <c r="B326" s="344" t="s">
        <v>264</v>
      </c>
      <c r="C326" s="108"/>
      <c r="D326" s="71"/>
      <c r="E326" s="334">
        <f aca="true" t="shared" si="33" ref="E326:J326">E265+E269+E279+E291+E295+E302+E306+E309+E312</f>
        <v>0</v>
      </c>
      <c r="F326" s="347">
        <f t="shared" si="33"/>
        <v>561851</v>
      </c>
      <c r="G326" s="334">
        <f t="shared" si="33"/>
        <v>0</v>
      </c>
      <c r="H326" s="347">
        <f t="shared" si="33"/>
        <v>42237.6</v>
      </c>
      <c r="I326" s="334">
        <f t="shared" si="33"/>
        <v>0</v>
      </c>
      <c r="J326" s="334">
        <f t="shared" si="33"/>
        <v>546851</v>
      </c>
      <c r="K326" s="334">
        <f>K265+K269+K279+K291+K295+K302+J306+K309+K312</f>
        <v>151812.4</v>
      </c>
      <c r="L326" s="334">
        <f aca="true" t="shared" si="34" ref="L326:W326">L265+L269+L279+L291+L295+L302+L306+L309+L312</f>
        <v>0</v>
      </c>
      <c r="M326" s="334">
        <f t="shared" si="34"/>
        <v>0</v>
      </c>
      <c r="N326" s="334">
        <f t="shared" si="34"/>
        <v>0</v>
      </c>
      <c r="O326" s="334">
        <f t="shared" si="34"/>
        <v>0</v>
      </c>
      <c r="P326" s="334">
        <f t="shared" si="34"/>
        <v>0</v>
      </c>
      <c r="Q326" s="334">
        <f t="shared" si="34"/>
        <v>0</v>
      </c>
      <c r="R326" s="334">
        <f t="shared" si="34"/>
        <v>0</v>
      </c>
      <c r="S326" s="334">
        <f t="shared" si="34"/>
        <v>0</v>
      </c>
      <c r="T326" s="334">
        <f t="shared" si="34"/>
        <v>0</v>
      </c>
      <c r="U326" s="334">
        <f t="shared" si="34"/>
        <v>0</v>
      </c>
      <c r="V326" s="334">
        <f t="shared" si="34"/>
        <v>0</v>
      </c>
      <c r="W326" s="334">
        <f t="shared" si="34"/>
        <v>0</v>
      </c>
      <c r="X326" s="140"/>
      <c r="Y326" s="337"/>
    </row>
    <row r="327" spans="1:25" s="21" customFormat="1" ht="30" customHeight="1">
      <c r="A327" s="342"/>
      <c r="B327" s="345"/>
      <c r="C327" s="108"/>
      <c r="D327" s="71"/>
      <c r="E327" s="335"/>
      <c r="F327" s="348"/>
      <c r="G327" s="335"/>
      <c r="H327" s="348"/>
      <c r="I327" s="335"/>
      <c r="J327" s="335"/>
      <c r="K327" s="335"/>
      <c r="L327" s="335"/>
      <c r="M327" s="335"/>
      <c r="N327" s="335"/>
      <c r="O327" s="335"/>
      <c r="P327" s="335"/>
      <c r="Q327" s="335"/>
      <c r="R327" s="335"/>
      <c r="S327" s="335"/>
      <c r="T327" s="335"/>
      <c r="U327" s="335"/>
      <c r="V327" s="335"/>
      <c r="W327" s="335"/>
      <c r="X327" s="141"/>
      <c r="Y327" s="338"/>
    </row>
    <row r="328" spans="1:25" s="17" customFormat="1" ht="36" customHeight="1" hidden="1">
      <c r="A328" s="342"/>
      <c r="B328" s="345"/>
      <c r="C328" s="108"/>
      <c r="D328" s="71"/>
      <c r="E328" s="335"/>
      <c r="F328" s="348"/>
      <c r="G328" s="335"/>
      <c r="H328" s="348"/>
      <c r="I328" s="335"/>
      <c r="J328" s="335"/>
      <c r="K328" s="335"/>
      <c r="L328" s="335"/>
      <c r="M328" s="335"/>
      <c r="N328" s="335"/>
      <c r="O328" s="335"/>
      <c r="P328" s="335"/>
      <c r="Q328" s="335"/>
      <c r="R328" s="335"/>
      <c r="S328" s="335"/>
      <c r="T328" s="335"/>
      <c r="U328" s="335"/>
      <c r="V328" s="335"/>
      <c r="W328" s="335"/>
      <c r="X328" s="141"/>
      <c r="Y328" s="338"/>
    </row>
    <row r="329" spans="1:25" s="17" customFormat="1" ht="36" customHeight="1" hidden="1">
      <c r="A329" s="343"/>
      <c r="B329" s="346"/>
      <c r="C329" s="108"/>
      <c r="D329" s="71"/>
      <c r="E329" s="336"/>
      <c r="F329" s="349"/>
      <c r="G329" s="336"/>
      <c r="H329" s="349"/>
      <c r="I329" s="336"/>
      <c r="J329" s="336"/>
      <c r="K329" s="336"/>
      <c r="L329" s="336"/>
      <c r="M329" s="336"/>
      <c r="N329" s="336"/>
      <c r="O329" s="336"/>
      <c r="P329" s="336"/>
      <c r="Q329" s="336"/>
      <c r="R329" s="336"/>
      <c r="S329" s="336"/>
      <c r="T329" s="336"/>
      <c r="U329" s="336"/>
      <c r="V329" s="336"/>
      <c r="W329" s="336"/>
      <c r="X329" s="142"/>
      <c r="Y329" s="339"/>
    </row>
    <row r="330" spans="1:25" s="2" customFormat="1" ht="15">
      <c r="A330" s="41"/>
      <c r="B330" s="340"/>
      <c r="C330" s="340"/>
      <c r="D330" s="340"/>
      <c r="E330" s="340"/>
      <c r="F330" s="340"/>
      <c r="G330" s="340"/>
      <c r="H330" s="340"/>
      <c r="I330" s="340"/>
      <c r="J330" s="340"/>
      <c r="K330" s="340"/>
      <c r="L330" s="340"/>
      <c r="M330" s="340"/>
      <c r="N330" s="340"/>
      <c r="O330" s="340"/>
      <c r="P330" s="63"/>
      <c r="Q330" s="63"/>
      <c r="R330" s="63"/>
      <c r="S330" s="63"/>
      <c r="T330" s="63"/>
      <c r="U330" s="63"/>
      <c r="V330" s="40"/>
      <c r="W330" s="40"/>
      <c r="X330" s="40"/>
      <c r="Y330" s="3"/>
    </row>
    <row r="331" spans="1:25" s="2" customFormat="1" ht="30" customHeight="1">
      <c r="A331" s="42"/>
      <c r="B331" s="306" t="s">
        <v>232</v>
      </c>
      <c r="C331" s="306"/>
      <c r="D331" s="306"/>
      <c r="E331" s="306"/>
      <c r="F331" s="306"/>
      <c r="G331" s="306"/>
      <c r="H331" s="306"/>
      <c r="I331" s="306"/>
      <c r="J331" s="306"/>
      <c r="K331" s="306"/>
      <c r="L331" s="306"/>
      <c r="M331" s="306"/>
      <c r="N331" s="306"/>
      <c r="O331" s="306"/>
      <c r="P331" s="319"/>
      <c r="Q331" s="319"/>
      <c r="R331" s="319"/>
      <c r="S331" s="319"/>
      <c r="T331" s="319"/>
      <c r="U331" s="319"/>
      <c r="V331" s="264"/>
      <c r="W331" s="264"/>
      <c r="X331" s="147"/>
      <c r="Y331" s="329"/>
    </row>
    <row r="332" spans="1:25" s="2" customFormat="1" ht="12.75" customHeight="1">
      <c r="A332" s="43"/>
      <c r="B332" s="306"/>
      <c r="C332" s="306"/>
      <c r="D332" s="306"/>
      <c r="E332" s="306"/>
      <c r="F332" s="306"/>
      <c r="G332" s="306"/>
      <c r="H332" s="306"/>
      <c r="I332" s="306"/>
      <c r="J332" s="306"/>
      <c r="K332" s="306"/>
      <c r="L332" s="306"/>
      <c r="M332" s="306"/>
      <c r="N332" s="306"/>
      <c r="O332" s="306"/>
      <c r="P332" s="321"/>
      <c r="Q332" s="321"/>
      <c r="R332" s="321"/>
      <c r="S332" s="321"/>
      <c r="T332" s="321"/>
      <c r="U332" s="321"/>
      <c r="V332" s="266"/>
      <c r="W332" s="266"/>
      <c r="X332" s="148"/>
      <c r="Y332" s="330"/>
    </row>
    <row r="333" spans="1:25" ht="29.25" customHeight="1">
      <c r="A333" s="296" t="s">
        <v>104</v>
      </c>
      <c r="B333" s="300" t="s">
        <v>261</v>
      </c>
      <c r="C333" s="303"/>
      <c r="D333" s="331"/>
      <c r="E333" s="285">
        <f>E338</f>
        <v>0</v>
      </c>
      <c r="F333" s="285">
        <f aca="true" t="shared" si="35" ref="F333:W333">F338</f>
        <v>108081.7</v>
      </c>
      <c r="G333" s="285">
        <f t="shared" si="35"/>
        <v>0</v>
      </c>
      <c r="H333" s="285">
        <f t="shared" si="35"/>
        <v>98570.5</v>
      </c>
      <c r="I333" s="285">
        <f t="shared" si="35"/>
        <v>0</v>
      </c>
      <c r="J333" s="285">
        <f t="shared" si="35"/>
        <v>108081.7</v>
      </c>
      <c r="K333" s="285">
        <f t="shared" si="35"/>
        <v>0</v>
      </c>
      <c r="L333" s="285">
        <f t="shared" si="35"/>
        <v>0</v>
      </c>
      <c r="M333" s="285">
        <f t="shared" si="35"/>
        <v>0</v>
      </c>
      <c r="N333" s="285">
        <f t="shared" si="35"/>
        <v>0</v>
      </c>
      <c r="O333" s="285">
        <f t="shared" si="35"/>
        <v>0</v>
      </c>
      <c r="P333" s="285">
        <f t="shared" si="35"/>
        <v>0</v>
      </c>
      <c r="Q333" s="285">
        <f t="shared" si="35"/>
        <v>0</v>
      </c>
      <c r="R333" s="285">
        <f t="shared" si="35"/>
        <v>0</v>
      </c>
      <c r="S333" s="285">
        <f t="shared" si="35"/>
        <v>0</v>
      </c>
      <c r="T333" s="285">
        <f t="shared" si="35"/>
        <v>0</v>
      </c>
      <c r="U333" s="285">
        <f t="shared" si="35"/>
        <v>0</v>
      </c>
      <c r="V333" s="285">
        <f t="shared" si="35"/>
        <v>0</v>
      </c>
      <c r="W333" s="285">
        <f t="shared" si="35"/>
        <v>0</v>
      </c>
      <c r="X333" s="33"/>
      <c r="Y333" s="280"/>
    </row>
    <row r="334" spans="1:25" ht="29.25" customHeight="1">
      <c r="A334" s="296"/>
      <c r="B334" s="301"/>
      <c r="C334" s="304"/>
      <c r="D334" s="332"/>
      <c r="E334" s="286"/>
      <c r="F334" s="286"/>
      <c r="G334" s="286"/>
      <c r="H334" s="286"/>
      <c r="I334" s="286"/>
      <c r="J334" s="286"/>
      <c r="K334" s="286"/>
      <c r="L334" s="286"/>
      <c r="M334" s="286"/>
      <c r="N334" s="286"/>
      <c r="O334" s="286"/>
      <c r="P334" s="286"/>
      <c r="Q334" s="286"/>
      <c r="R334" s="286"/>
      <c r="S334" s="286"/>
      <c r="T334" s="286"/>
      <c r="U334" s="286"/>
      <c r="V334" s="286"/>
      <c r="W334" s="286"/>
      <c r="X334" s="127"/>
      <c r="Y334" s="281"/>
    </row>
    <row r="335" spans="1:25" ht="30" customHeight="1">
      <c r="A335" s="296"/>
      <c r="B335" s="301"/>
      <c r="C335" s="304"/>
      <c r="D335" s="332"/>
      <c r="E335" s="286"/>
      <c r="F335" s="286"/>
      <c r="G335" s="286"/>
      <c r="H335" s="286"/>
      <c r="I335" s="286"/>
      <c r="J335" s="286"/>
      <c r="K335" s="286"/>
      <c r="L335" s="286"/>
      <c r="M335" s="286"/>
      <c r="N335" s="286"/>
      <c r="O335" s="286"/>
      <c r="P335" s="286"/>
      <c r="Q335" s="286"/>
      <c r="R335" s="286"/>
      <c r="S335" s="286"/>
      <c r="T335" s="286"/>
      <c r="U335" s="286"/>
      <c r="V335" s="286"/>
      <c r="W335" s="286"/>
      <c r="X335" s="127"/>
      <c r="Y335" s="281"/>
    </row>
    <row r="336" spans="1:25" ht="29.25" customHeight="1" hidden="1">
      <c r="A336" s="296"/>
      <c r="B336" s="302"/>
      <c r="C336" s="88"/>
      <c r="D336" s="332"/>
      <c r="E336" s="286"/>
      <c r="F336" s="286"/>
      <c r="G336" s="286"/>
      <c r="H336" s="286"/>
      <c r="I336" s="286"/>
      <c r="J336" s="286"/>
      <c r="K336" s="286"/>
      <c r="L336" s="286"/>
      <c r="M336" s="286"/>
      <c r="N336" s="286"/>
      <c r="O336" s="286"/>
      <c r="P336" s="286"/>
      <c r="Q336" s="286"/>
      <c r="R336" s="286"/>
      <c r="S336" s="286"/>
      <c r="T336" s="286"/>
      <c r="U336" s="286"/>
      <c r="V336" s="286"/>
      <c r="W336" s="286"/>
      <c r="X336" s="127"/>
      <c r="Y336" s="281"/>
    </row>
    <row r="337" spans="1:25" ht="29.25" customHeight="1" hidden="1">
      <c r="A337" s="296"/>
      <c r="B337" s="57"/>
      <c r="C337" s="88"/>
      <c r="D337" s="333"/>
      <c r="E337" s="287"/>
      <c r="F337" s="287"/>
      <c r="G337" s="287"/>
      <c r="H337" s="287"/>
      <c r="I337" s="287"/>
      <c r="J337" s="287"/>
      <c r="K337" s="287"/>
      <c r="L337" s="287"/>
      <c r="M337" s="287"/>
      <c r="N337" s="287"/>
      <c r="O337" s="287"/>
      <c r="P337" s="287"/>
      <c r="Q337" s="287"/>
      <c r="R337" s="287"/>
      <c r="S337" s="287"/>
      <c r="T337" s="287"/>
      <c r="U337" s="287"/>
      <c r="V337" s="287"/>
      <c r="W337" s="287"/>
      <c r="X337" s="128"/>
      <c r="Y337" s="282"/>
    </row>
    <row r="338" spans="1:25" ht="31.5" customHeight="1">
      <c r="A338" s="296" t="s">
        <v>153</v>
      </c>
      <c r="B338" s="300" t="s">
        <v>382</v>
      </c>
      <c r="C338" s="303" t="s">
        <v>358</v>
      </c>
      <c r="D338" s="318" t="s">
        <v>74</v>
      </c>
      <c r="E338" s="206">
        <v>0</v>
      </c>
      <c r="F338" s="206">
        <v>108081.7</v>
      </c>
      <c r="G338" s="206">
        <v>0</v>
      </c>
      <c r="H338" s="206">
        <v>98570.5</v>
      </c>
      <c r="I338" s="206">
        <v>0</v>
      </c>
      <c r="J338" s="206">
        <v>108081.7</v>
      </c>
      <c r="K338" s="206">
        <v>0</v>
      </c>
      <c r="L338" s="206">
        <v>0</v>
      </c>
      <c r="M338" s="285">
        <v>0</v>
      </c>
      <c r="N338" s="285">
        <v>0</v>
      </c>
      <c r="O338" s="285">
        <v>0</v>
      </c>
      <c r="P338" s="285">
        <v>0</v>
      </c>
      <c r="Q338" s="285">
        <v>0</v>
      </c>
      <c r="R338" s="285">
        <v>0</v>
      </c>
      <c r="S338" s="285">
        <v>0</v>
      </c>
      <c r="T338" s="285">
        <v>0</v>
      </c>
      <c r="U338" s="285">
        <v>0</v>
      </c>
      <c r="V338" s="285">
        <v>0</v>
      </c>
      <c r="W338" s="285">
        <v>0</v>
      </c>
      <c r="X338" s="33"/>
      <c r="Y338" s="280"/>
    </row>
    <row r="339" spans="1:25" ht="36.75" customHeight="1">
      <c r="A339" s="296"/>
      <c r="B339" s="301"/>
      <c r="C339" s="304"/>
      <c r="D339" s="318"/>
      <c r="E339" s="207"/>
      <c r="F339" s="207"/>
      <c r="G339" s="207"/>
      <c r="H339" s="207"/>
      <c r="I339" s="207"/>
      <c r="J339" s="207"/>
      <c r="K339" s="207"/>
      <c r="L339" s="207"/>
      <c r="M339" s="286"/>
      <c r="N339" s="286"/>
      <c r="O339" s="286"/>
      <c r="P339" s="286"/>
      <c r="Q339" s="286"/>
      <c r="R339" s="286"/>
      <c r="S339" s="286"/>
      <c r="T339" s="286"/>
      <c r="U339" s="286"/>
      <c r="V339" s="286"/>
      <c r="W339" s="286"/>
      <c r="X339" s="127"/>
      <c r="Y339" s="281"/>
    </row>
    <row r="340" spans="1:25" ht="51.75" customHeight="1">
      <c r="A340" s="296"/>
      <c r="B340" s="301"/>
      <c r="C340" s="304"/>
      <c r="D340" s="318"/>
      <c r="E340" s="207"/>
      <c r="F340" s="207"/>
      <c r="G340" s="207"/>
      <c r="H340" s="207"/>
      <c r="I340" s="207"/>
      <c r="J340" s="207"/>
      <c r="K340" s="207"/>
      <c r="L340" s="207"/>
      <c r="M340" s="286"/>
      <c r="N340" s="286"/>
      <c r="O340" s="286"/>
      <c r="P340" s="286"/>
      <c r="Q340" s="286"/>
      <c r="R340" s="286"/>
      <c r="S340" s="286"/>
      <c r="T340" s="286"/>
      <c r="U340" s="286"/>
      <c r="V340" s="286"/>
      <c r="W340" s="286"/>
      <c r="X340" s="127"/>
      <c r="Y340" s="281"/>
    </row>
    <row r="341" spans="1:25" ht="17.25" customHeight="1">
      <c r="A341" s="296"/>
      <c r="B341" s="301"/>
      <c r="C341" s="304"/>
      <c r="D341" s="318"/>
      <c r="E341" s="207"/>
      <c r="F341" s="207"/>
      <c r="G341" s="207"/>
      <c r="H341" s="207"/>
      <c r="I341" s="207"/>
      <c r="J341" s="207"/>
      <c r="K341" s="207"/>
      <c r="L341" s="207"/>
      <c r="M341" s="286"/>
      <c r="N341" s="286"/>
      <c r="O341" s="286"/>
      <c r="P341" s="286"/>
      <c r="Q341" s="286"/>
      <c r="R341" s="286"/>
      <c r="S341" s="286"/>
      <c r="T341" s="286"/>
      <c r="U341" s="286"/>
      <c r="V341" s="286"/>
      <c r="W341" s="286"/>
      <c r="X341" s="127"/>
      <c r="Y341" s="281"/>
    </row>
    <row r="342" spans="1:25" ht="87" customHeight="1">
      <c r="A342" s="296"/>
      <c r="B342" s="302"/>
      <c r="C342" s="305"/>
      <c r="D342" s="318"/>
      <c r="E342" s="208"/>
      <c r="F342" s="208"/>
      <c r="G342" s="208"/>
      <c r="H342" s="208"/>
      <c r="I342" s="208"/>
      <c r="J342" s="208"/>
      <c r="K342" s="208"/>
      <c r="L342" s="208"/>
      <c r="M342" s="287"/>
      <c r="N342" s="287"/>
      <c r="O342" s="287"/>
      <c r="P342" s="287"/>
      <c r="Q342" s="287"/>
      <c r="R342" s="287"/>
      <c r="S342" s="287"/>
      <c r="T342" s="287"/>
      <c r="U342" s="287"/>
      <c r="V342" s="287"/>
      <c r="W342" s="287"/>
      <c r="X342" s="128"/>
      <c r="Y342" s="282"/>
    </row>
    <row r="343" spans="1:25" ht="37.5" customHeight="1">
      <c r="A343" s="296" t="s">
        <v>174</v>
      </c>
      <c r="B343" s="300" t="s">
        <v>72</v>
      </c>
      <c r="C343" s="87"/>
      <c r="D343" s="318"/>
      <c r="E343" s="285">
        <f>E348+E353+E363+E383+E388+E393+E398+E403</f>
        <v>0</v>
      </c>
      <c r="F343" s="285">
        <f aca="true" t="shared" si="36" ref="F343:W343">F348+F353+F363+F383+F388+F393+F398+F403</f>
        <v>97599</v>
      </c>
      <c r="G343" s="285">
        <f t="shared" si="36"/>
        <v>21138.5</v>
      </c>
      <c r="H343" s="285">
        <f t="shared" si="36"/>
        <v>24553</v>
      </c>
      <c r="I343" s="285">
        <f t="shared" si="36"/>
        <v>0</v>
      </c>
      <c r="J343" s="285">
        <f t="shared" si="36"/>
        <v>97599</v>
      </c>
      <c r="K343" s="285">
        <f t="shared" si="36"/>
        <v>0</v>
      </c>
      <c r="L343" s="285">
        <f t="shared" si="36"/>
        <v>0</v>
      </c>
      <c r="M343" s="285">
        <f t="shared" si="36"/>
        <v>0</v>
      </c>
      <c r="N343" s="285">
        <f t="shared" si="36"/>
        <v>0</v>
      </c>
      <c r="O343" s="285">
        <f t="shared" si="36"/>
        <v>0</v>
      </c>
      <c r="P343" s="285">
        <f t="shared" si="36"/>
        <v>0</v>
      </c>
      <c r="Q343" s="285">
        <f t="shared" si="36"/>
        <v>0</v>
      </c>
      <c r="R343" s="285">
        <f t="shared" si="36"/>
        <v>0</v>
      </c>
      <c r="S343" s="285">
        <f t="shared" si="36"/>
        <v>0</v>
      </c>
      <c r="T343" s="285">
        <f t="shared" si="36"/>
        <v>0</v>
      </c>
      <c r="U343" s="285">
        <f t="shared" si="36"/>
        <v>0</v>
      </c>
      <c r="V343" s="285">
        <f t="shared" si="36"/>
        <v>0</v>
      </c>
      <c r="W343" s="285">
        <f t="shared" si="36"/>
        <v>0</v>
      </c>
      <c r="X343" s="33"/>
      <c r="Y343" s="280"/>
    </row>
    <row r="344" spans="1:25" ht="18.75" customHeight="1">
      <c r="A344" s="296"/>
      <c r="B344" s="301"/>
      <c r="C344" s="88"/>
      <c r="D344" s="318"/>
      <c r="E344" s="286"/>
      <c r="F344" s="286"/>
      <c r="G344" s="286"/>
      <c r="H344" s="286"/>
      <c r="I344" s="286"/>
      <c r="J344" s="286"/>
      <c r="K344" s="286"/>
      <c r="L344" s="286"/>
      <c r="M344" s="286"/>
      <c r="N344" s="286"/>
      <c r="O344" s="286"/>
      <c r="P344" s="286"/>
      <c r="Q344" s="286"/>
      <c r="R344" s="286"/>
      <c r="S344" s="286"/>
      <c r="T344" s="286"/>
      <c r="U344" s="286"/>
      <c r="V344" s="286"/>
      <c r="W344" s="286"/>
      <c r="X344" s="127"/>
      <c r="Y344" s="281"/>
    </row>
    <row r="345" spans="1:25" ht="30.75" customHeight="1">
      <c r="A345" s="296"/>
      <c r="B345" s="301"/>
      <c r="C345" s="88"/>
      <c r="D345" s="318"/>
      <c r="E345" s="286"/>
      <c r="F345" s="286"/>
      <c r="G345" s="286"/>
      <c r="H345" s="286"/>
      <c r="I345" s="286"/>
      <c r="J345" s="286"/>
      <c r="K345" s="286"/>
      <c r="L345" s="286"/>
      <c r="M345" s="286"/>
      <c r="N345" s="286"/>
      <c r="O345" s="286"/>
      <c r="P345" s="286"/>
      <c r="Q345" s="286"/>
      <c r="R345" s="286"/>
      <c r="S345" s="286"/>
      <c r="T345" s="286"/>
      <c r="U345" s="286"/>
      <c r="V345" s="286"/>
      <c r="W345" s="286"/>
      <c r="X345" s="127"/>
      <c r="Y345" s="281"/>
    </row>
    <row r="346" spans="1:25" ht="18.75" customHeight="1" hidden="1">
      <c r="A346" s="296"/>
      <c r="B346" s="301"/>
      <c r="C346" s="88"/>
      <c r="D346" s="318"/>
      <c r="E346" s="286"/>
      <c r="F346" s="286"/>
      <c r="G346" s="286"/>
      <c r="H346" s="286"/>
      <c r="I346" s="286"/>
      <c r="J346" s="286"/>
      <c r="K346" s="286"/>
      <c r="L346" s="286"/>
      <c r="M346" s="286"/>
      <c r="N346" s="286"/>
      <c r="O346" s="286"/>
      <c r="P346" s="286"/>
      <c r="Q346" s="286"/>
      <c r="R346" s="286"/>
      <c r="S346" s="286"/>
      <c r="T346" s="286"/>
      <c r="U346" s="286"/>
      <c r="V346" s="286"/>
      <c r="W346" s="286"/>
      <c r="X346" s="127"/>
      <c r="Y346" s="281"/>
    </row>
    <row r="347" spans="1:25" ht="34.5" customHeight="1" hidden="1">
      <c r="A347" s="296"/>
      <c r="B347" s="302"/>
      <c r="C347" s="89"/>
      <c r="D347" s="318"/>
      <c r="E347" s="287"/>
      <c r="F347" s="287"/>
      <c r="G347" s="287"/>
      <c r="H347" s="287"/>
      <c r="I347" s="287"/>
      <c r="J347" s="287"/>
      <c r="K347" s="287"/>
      <c r="L347" s="287"/>
      <c r="M347" s="287"/>
      <c r="N347" s="287"/>
      <c r="O347" s="287"/>
      <c r="P347" s="287"/>
      <c r="Q347" s="287"/>
      <c r="R347" s="287"/>
      <c r="S347" s="287"/>
      <c r="T347" s="287"/>
      <c r="U347" s="287"/>
      <c r="V347" s="287"/>
      <c r="W347" s="287"/>
      <c r="X347" s="128"/>
      <c r="Y347" s="282"/>
    </row>
    <row r="348" spans="1:25" ht="30.75" customHeight="1">
      <c r="A348" s="296" t="s">
        <v>114</v>
      </c>
      <c r="B348" s="318" t="s">
        <v>138</v>
      </c>
      <c r="C348" s="303" t="s">
        <v>353</v>
      </c>
      <c r="D348" s="318" t="s">
        <v>74</v>
      </c>
      <c r="E348" s="285">
        <v>0</v>
      </c>
      <c r="F348" s="206">
        <v>34740.5</v>
      </c>
      <c r="G348" s="206">
        <v>6871.2</v>
      </c>
      <c r="H348" s="206">
        <v>1690.1</v>
      </c>
      <c r="I348" s="285">
        <v>0</v>
      </c>
      <c r="J348" s="285">
        <v>34740.5</v>
      </c>
      <c r="K348" s="285">
        <v>0</v>
      </c>
      <c r="L348" s="285">
        <v>0</v>
      </c>
      <c r="M348" s="285">
        <v>0</v>
      </c>
      <c r="N348" s="285">
        <v>0</v>
      </c>
      <c r="O348" s="285">
        <v>0</v>
      </c>
      <c r="P348" s="285">
        <v>0</v>
      </c>
      <c r="Q348" s="285">
        <v>0</v>
      </c>
      <c r="R348" s="285">
        <v>0</v>
      </c>
      <c r="S348" s="285">
        <v>0</v>
      </c>
      <c r="T348" s="285">
        <v>0</v>
      </c>
      <c r="U348" s="285">
        <v>0</v>
      </c>
      <c r="V348" s="285">
        <v>0</v>
      </c>
      <c r="W348" s="285">
        <v>0</v>
      </c>
      <c r="X348" s="33"/>
      <c r="Y348" s="280"/>
    </row>
    <row r="349" spans="1:25" ht="18.75" customHeight="1">
      <c r="A349" s="296"/>
      <c r="B349" s="318"/>
      <c r="C349" s="304"/>
      <c r="D349" s="318"/>
      <c r="E349" s="286"/>
      <c r="F349" s="207"/>
      <c r="G349" s="207"/>
      <c r="H349" s="207"/>
      <c r="I349" s="286"/>
      <c r="J349" s="286"/>
      <c r="K349" s="286"/>
      <c r="L349" s="286"/>
      <c r="M349" s="286"/>
      <c r="N349" s="286"/>
      <c r="O349" s="286"/>
      <c r="P349" s="286"/>
      <c r="Q349" s="286"/>
      <c r="R349" s="286"/>
      <c r="S349" s="286"/>
      <c r="T349" s="286"/>
      <c r="U349" s="286"/>
      <c r="V349" s="286"/>
      <c r="W349" s="286"/>
      <c r="X349" s="127"/>
      <c r="Y349" s="281"/>
    </row>
    <row r="350" spans="1:25" ht="18.75" customHeight="1">
      <c r="A350" s="296"/>
      <c r="B350" s="318"/>
      <c r="C350" s="304"/>
      <c r="D350" s="318"/>
      <c r="E350" s="286"/>
      <c r="F350" s="207"/>
      <c r="G350" s="207"/>
      <c r="H350" s="207"/>
      <c r="I350" s="286"/>
      <c r="J350" s="286"/>
      <c r="K350" s="286"/>
      <c r="L350" s="286"/>
      <c r="M350" s="286"/>
      <c r="N350" s="286"/>
      <c r="O350" s="286"/>
      <c r="P350" s="286"/>
      <c r="Q350" s="286"/>
      <c r="R350" s="286"/>
      <c r="S350" s="286"/>
      <c r="T350" s="286"/>
      <c r="U350" s="286"/>
      <c r="V350" s="286"/>
      <c r="W350" s="286"/>
      <c r="X350" s="127"/>
      <c r="Y350" s="281"/>
    </row>
    <row r="351" spans="1:25" ht="153" customHeight="1">
      <c r="A351" s="296"/>
      <c r="B351" s="318"/>
      <c r="C351" s="305"/>
      <c r="D351" s="318"/>
      <c r="E351" s="286"/>
      <c r="F351" s="207"/>
      <c r="G351" s="207"/>
      <c r="H351" s="207"/>
      <c r="I351" s="286"/>
      <c r="J351" s="286"/>
      <c r="K351" s="286"/>
      <c r="L351" s="286"/>
      <c r="M351" s="286"/>
      <c r="N351" s="286"/>
      <c r="O351" s="286"/>
      <c r="P351" s="286"/>
      <c r="Q351" s="286"/>
      <c r="R351" s="286"/>
      <c r="S351" s="286"/>
      <c r="T351" s="286"/>
      <c r="U351" s="286"/>
      <c r="V351" s="286"/>
      <c r="W351" s="286"/>
      <c r="X351" s="127"/>
      <c r="Y351" s="281"/>
    </row>
    <row r="352" spans="1:25" ht="63.75" customHeight="1" hidden="1">
      <c r="A352" s="296"/>
      <c r="B352" s="318"/>
      <c r="C352" s="86"/>
      <c r="D352" s="318"/>
      <c r="E352" s="287"/>
      <c r="F352" s="208"/>
      <c r="G352" s="208"/>
      <c r="H352" s="208"/>
      <c r="I352" s="287"/>
      <c r="J352" s="287"/>
      <c r="K352" s="287"/>
      <c r="L352" s="287"/>
      <c r="M352" s="287"/>
      <c r="N352" s="287"/>
      <c r="O352" s="287"/>
      <c r="P352" s="287"/>
      <c r="Q352" s="287"/>
      <c r="R352" s="287"/>
      <c r="S352" s="287"/>
      <c r="T352" s="287"/>
      <c r="U352" s="287"/>
      <c r="V352" s="287"/>
      <c r="W352" s="287"/>
      <c r="X352" s="128"/>
      <c r="Y352" s="282"/>
    </row>
    <row r="353" spans="1:25" ht="37.5" customHeight="1">
      <c r="A353" s="296" t="s">
        <v>115</v>
      </c>
      <c r="B353" s="318" t="s">
        <v>139</v>
      </c>
      <c r="C353" s="303" t="s">
        <v>353</v>
      </c>
      <c r="D353" s="318" t="s">
        <v>74</v>
      </c>
      <c r="E353" s="285">
        <v>0</v>
      </c>
      <c r="F353" s="206">
        <v>40240.5</v>
      </c>
      <c r="G353" s="206">
        <v>8571.2</v>
      </c>
      <c r="H353" s="206">
        <v>20707.9</v>
      </c>
      <c r="I353" s="285">
        <v>0</v>
      </c>
      <c r="J353" s="285">
        <v>40240.5</v>
      </c>
      <c r="K353" s="285">
        <v>0</v>
      </c>
      <c r="L353" s="285">
        <v>0</v>
      </c>
      <c r="M353" s="285">
        <v>0</v>
      </c>
      <c r="N353" s="285">
        <v>0</v>
      </c>
      <c r="O353" s="285">
        <v>0</v>
      </c>
      <c r="P353" s="285">
        <v>0</v>
      </c>
      <c r="Q353" s="285">
        <v>0</v>
      </c>
      <c r="R353" s="285">
        <v>0</v>
      </c>
      <c r="S353" s="285">
        <v>0</v>
      </c>
      <c r="T353" s="285">
        <v>0</v>
      </c>
      <c r="U353" s="285">
        <v>0</v>
      </c>
      <c r="V353" s="285">
        <v>0</v>
      </c>
      <c r="W353" s="285">
        <v>0</v>
      </c>
      <c r="X353" s="33"/>
      <c r="Y353" s="280"/>
    </row>
    <row r="354" spans="1:25" ht="35.25" customHeight="1">
      <c r="A354" s="296"/>
      <c r="B354" s="318"/>
      <c r="C354" s="304"/>
      <c r="D354" s="318"/>
      <c r="E354" s="286"/>
      <c r="F354" s="207"/>
      <c r="G354" s="207"/>
      <c r="H354" s="207"/>
      <c r="I354" s="286"/>
      <c r="J354" s="286"/>
      <c r="K354" s="286"/>
      <c r="L354" s="286"/>
      <c r="M354" s="286"/>
      <c r="N354" s="286"/>
      <c r="O354" s="286"/>
      <c r="P354" s="286"/>
      <c r="Q354" s="286"/>
      <c r="R354" s="286"/>
      <c r="S354" s="286"/>
      <c r="T354" s="286"/>
      <c r="U354" s="286"/>
      <c r="V354" s="286"/>
      <c r="W354" s="286"/>
      <c r="X354" s="127"/>
      <c r="Y354" s="281"/>
    </row>
    <row r="355" spans="1:25" ht="18.75" customHeight="1">
      <c r="A355" s="296"/>
      <c r="B355" s="318"/>
      <c r="C355" s="304"/>
      <c r="D355" s="318"/>
      <c r="E355" s="286"/>
      <c r="F355" s="207"/>
      <c r="G355" s="207"/>
      <c r="H355" s="207"/>
      <c r="I355" s="286"/>
      <c r="J355" s="286"/>
      <c r="K355" s="286"/>
      <c r="L355" s="286"/>
      <c r="M355" s="286"/>
      <c r="N355" s="286"/>
      <c r="O355" s="286"/>
      <c r="P355" s="286"/>
      <c r="Q355" s="286"/>
      <c r="R355" s="286"/>
      <c r="S355" s="286"/>
      <c r="T355" s="286"/>
      <c r="U355" s="286"/>
      <c r="V355" s="286"/>
      <c r="W355" s="286"/>
      <c r="X355" s="127"/>
      <c r="Y355" s="281"/>
    </row>
    <row r="356" spans="1:25" ht="18.75" customHeight="1">
      <c r="A356" s="296"/>
      <c r="B356" s="318"/>
      <c r="C356" s="304"/>
      <c r="D356" s="318"/>
      <c r="E356" s="286"/>
      <c r="F356" s="207"/>
      <c r="G356" s="207"/>
      <c r="H356" s="207"/>
      <c r="I356" s="286"/>
      <c r="J356" s="286"/>
      <c r="K356" s="286"/>
      <c r="L356" s="286"/>
      <c r="M356" s="286"/>
      <c r="N356" s="286"/>
      <c r="O356" s="286"/>
      <c r="P356" s="286"/>
      <c r="Q356" s="286"/>
      <c r="R356" s="286"/>
      <c r="S356" s="286"/>
      <c r="T356" s="286"/>
      <c r="U356" s="286"/>
      <c r="V356" s="286"/>
      <c r="W356" s="286"/>
      <c r="X356" s="127"/>
      <c r="Y356" s="281"/>
    </row>
    <row r="357" spans="1:25" ht="142.5" customHeight="1">
      <c r="A357" s="296"/>
      <c r="B357" s="318"/>
      <c r="C357" s="305"/>
      <c r="D357" s="318"/>
      <c r="E357" s="287"/>
      <c r="F357" s="208"/>
      <c r="G357" s="208"/>
      <c r="H357" s="208"/>
      <c r="I357" s="287"/>
      <c r="J357" s="287"/>
      <c r="K357" s="287"/>
      <c r="L357" s="287"/>
      <c r="M357" s="287"/>
      <c r="N357" s="287"/>
      <c r="O357" s="287"/>
      <c r="P357" s="287"/>
      <c r="Q357" s="287"/>
      <c r="R357" s="287"/>
      <c r="S357" s="287"/>
      <c r="T357" s="287"/>
      <c r="U357" s="287"/>
      <c r="V357" s="287"/>
      <c r="W357" s="287"/>
      <c r="X357" s="128"/>
      <c r="Y357" s="282"/>
    </row>
    <row r="358" spans="1:25" ht="36" customHeight="1" hidden="1">
      <c r="A358" s="61"/>
      <c r="B358" s="318"/>
      <c r="C358" s="86"/>
      <c r="D358" s="318" t="s">
        <v>75</v>
      </c>
      <c r="E358" s="12" t="s">
        <v>100</v>
      </c>
      <c r="F358" s="36" t="e">
        <f>#N/A</f>
        <v>#N/A</v>
      </c>
      <c r="G358" s="36"/>
      <c r="H358" s="36"/>
      <c r="I358" s="36"/>
      <c r="J358" s="36"/>
      <c r="K358" s="36"/>
      <c r="L358" s="36"/>
      <c r="M358" s="36"/>
      <c r="N358" s="36"/>
      <c r="O358" s="296" t="s">
        <v>74</v>
      </c>
      <c r="P358" s="63"/>
      <c r="Q358" s="63"/>
      <c r="R358" s="63"/>
      <c r="S358" s="63"/>
      <c r="T358" s="63"/>
      <c r="U358" s="63"/>
      <c r="V358" s="63"/>
      <c r="W358" s="63"/>
      <c r="X358" s="63"/>
      <c r="Y358" s="14"/>
    </row>
    <row r="359" spans="1:25" ht="36" customHeight="1" hidden="1">
      <c r="A359" s="61"/>
      <c r="B359" s="318"/>
      <c r="C359" s="86"/>
      <c r="D359" s="318"/>
      <c r="E359" s="12" t="s">
        <v>67</v>
      </c>
      <c r="F359" s="36" t="e">
        <f>#N/A</f>
        <v>#N/A</v>
      </c>
      <c r="G359" s="36"/>
      <c r="H359" s="36"/>
      <c r="I359" s="36"/>
      <c r="J359" s="12"/>
      <c r="K359" s="12"/>
      <c r="L359" s="12"/>
      <c r="M359" s="12"/>
      <c r="N359" s="36"/>
      <c r="O359" s="296"/>
      <c r="P359" s="63"/>
      <c r="Q359" s="63"/>
      <c r="R359" s="63"/>
      <c r="S359" s="63"/>
      <c r="T359" s="63"/>
      <c r="U359" s="63"/>
      <c r="V359" s="63"/>
      <c r="W359" s="63"/>
      <c r="X359" s="63"/>
      <c r="Y359" s="14"/>
    </row>
    <row r="360" spans="1:25" ht="36" customHeight="1" hidden="1">
      <c r="A360" s="61"/>
      <c r="B360" s="318"/>
      <c r="C360" s="86"/>
      <c r="D360" s="318"/>
      <c r="E360" s="12" t="s">
        <v>68</v>
      </c>
      <c r="F360" s="36" t="e">
        <f>#N/A</f>
        <v>#N/A</v>
      </c>
      <c r="G360" s="36">
        <v>0</v>
      </c>
      <c r="H360" s="36"/>
      <c r="I360" s="36"/>
      <c r="J360" s="12"/>
      <c r="K360" s="12"/>
      <c r="L360" s="12"/>
      <c r="M360" s="12"/>
      <c r="N360" s="36"/>
      <c r="O360" s="296"/>
      <c r="P360" s="63"/>
      <c r="Q360" s="63"/>
      <c r="R360" s="63"/>
      <c r="S360" s="63"/>
      <c r="T360" s="63"/>
      <c r="U360" s="63"/>
      <c r="V360" s="63"/>
      <c r="W360" s="63"/>
      <c r="X360" s="63"/>
      <c r="Y360" s="14"/>
    </row>
    <row r="361" spans="1:25" ht="36" customHeight="1" hidden="1">
      <c r="A361" s="61"/>
      <c r="B361" s="318"/>
      <c r="C361" s="86"/>
      <c r="D361" s="318"/>
      <c r="E361" s="12" t="s">
        <v>69</v>
      </c>
      <c r="F361" s="36" t="e">
        <f>#N/A</f>
        <v>#N/A</v>
      </c>
      <c r="G361" s="36"/>
      <c r="H361" s="36"/>
      <c r="I361" s="36"/>
      <c r="J361" s="12"/>
      <c r="K361" s="12"/>
      <c r="L361" s="12"/>
      <c r="M361" s="12"/>
      <c r="N361" s="36"/>
      <c r="O361" s="296"/>
      <c r="P361" s="63"/>
      <c r="Q361" s="63"/>
      <c r="R361" s="63"/>
      <c r="S361" s="63"/>
      <c r="T361" s="63"/>
      <c r="U361" s="63"/>
      <c r="V361" s="63"/>
      <c r="W361" s="63"/>
      <c r="X361" s="63"/>
      <c r="Y361" s="14"/>
    </row>
    <row r="362" spans="1:25" ht="37.5" customHeight="1" hidden="1">
      <c r="A362" s="61"/>
      <c r="B362" s="318"/>
      <c r="C362" s="86"/>
      <c r="D362" s="318"/>
      <c r="E362" s="12" t="s">
        <v>70</v>
      </c>
      <c r="F362" s="36" t="e">
        <f>#N/A</f>
        <v>#N/A</v>
      </c>
      <c r="G362" s="36"/>
      <c r="H362" s="36"/>
      <c r="I362" s="36"/>
      <c r="J362" s="12"/>
      <c r="K362" s="12"/>
      <c r="L362" s="12"/>
      <c r="M362" s="12"/>
      <c r="N362" s="36"/>
      <c r="O362" s="296"/>
      <c r="P362" s="63"/>
      <c r="Q362" s="63"/>
      <c r="R362" s="63"/>
      <c r="S362" s="63"/>
      <c r="T362" s="63"/>
      <c r="U362" s="63"/>
      <c r="V362" s="63"/>
      <c r="W362" s="63"/>
      <c r="X362" s="63"/>
      <c r="Y362" s="14"/>
    </row>
    <row r="363" spans="1:25" ht="34.5" customHeight="1">
      <c r="A363" s="296" t="s">
        <v>116</v>
      </c>
      <c r="B363" s="318" t="s">
        <v>140</v>
      </c>
      <c r="C363" s="303" t="s">
        <v>355</v>
      </c>
      <c r="D363" s="318" t="s">
        <v>74</v>
      </c>
      <c r="E363" s="285">
        <v>0</v>
      </c>
      <c r="F363" s="206">
        <v>17118</v>
      </c>
      <c r="G363" s="206">
        <v>3646.1</v>
      </c>
      <c r="H363" s="206">
        <v>0</v>
      </c>
      <c r="I363" s="285">
        <v>0</v>
      </c>
      <c r="J363" s="285">
        <v>17118</v>
      </c>
      <c r="K363" s="285">
        <v>0</v>
      </c>
      <c r="L363" s="285">
        <v>0</v>
      </c>
      <c r="M363" s="285">
        <v>0</v>
      </c>
      <c r="N363" s="285">
        <v>0</v>
      </c>
      <c r="O363" s="285">
        <v>0</v>
      </c>
      <c r="P363" s="285">
        <v>0</v>
      </c>
      <c r="Q363" s="285">
        <v>0</v>
      </c>
      <c r="R363" s="285">
        <v>0</v>
      </c>
      <c r="S363" s="285">
        <v>0</v>
      </c>
      <c r="T363" s="285">
        <v>0</v>
      </c>
      <c r="U363" s="285">
        <v>0</v>
      </c>
      <c r="V363" s="285">
        <v>0</v>
      </c>
      <c r="W363" s="285">
        <v>0</v>
      </c>
      <c r="X363" s="33"/>
      <c r="Y363" s="280"/>
    </row>
    <row r="364" spans="1:25" ht="18.75" customHeight="1">
      <c r="A364" s="296"/>
      <c r="B364" s="318"/>
      <c r="C364" s="304"/>
      <c r="D364" s="318"/>
      <c r="E364" s="286"/>
      <c r="F364" s="207"/>
      <c r="G364" s="207"/>
      <c r="H364" s="207"/>
      <c r="I364" s="286"/>
      <c r="J364" s="286"/>
      <c r="K364" s="286"/>
      <c r="L364" s="286"/>
      <c r="M364" s="286"/>
      <c r="N364" s="286"/>
      <c r="O364" s="286"/>
      <c r="P364" s="286"/>
      <c r="Q364" s="286"/>
      <c r="R364" s="286"/>
      <c r="S364" s="286"/>
      <c r="T364" s="286"/>
      <c r="U364" s="286"/>
      <c r="V364" s="286"/>
      <c r="W364" s="286"/>
      <c r="X364" s="127"/>
      <c r="Y364" s="281"/>
    </row>
    <row r="365" spans="1:25" ht="18.75" customHeight="1">
      <c r="A365" s="296"/>
      <c r="B365" s="318"/>
      <c r="C365" s="304"/>
      <c r="D365" s="318"/>
      <c r="E365" s="286"/>
      <c r="F365" s="207"/>
      <c r="G365" s="207"/>
      <c r="H365" s="207"/>
      <c r="I365" s="286"/>
      <c r="J365" s="286"/>
      <c r="K365" s="286"/>
      <c r="L365" s="286"/>
      <c r="M365" s="286"/>
      <c r="N365" s="286"/>
      <c r="O365" s="286"/>
      <c r="P365" s="286"/>
      <c r="Q365" s="286"/>
      <c r="R365" s="286"/>
      <c r="S365" s="286"/>
      <c r="T365" s="286"/>
      <c r="U365" s="286"/>
      <c r="V365" s="286"/>
      <c r="W365" s="286"/>
      <c r="X365" s="127"/>
      <c r="Y365" s="281"/>
    </row>
    <row r="366" spans="1:25" ht="108.75" customHeight="1">
      <c r="A366" s="296"/>
      <c r="B366" s="318"/>
      <c r="C366" s="305"/>
      <c r="D366" s="318"/>
      <c r="E366" s="286"/>
      <c r="F366" s="207"/>
      <c r="G366" s="207"/>
      <c r="H366" s="207"/>
      <c r="I366" s="286"/>
      <c r="J366" s="286"/>
      <c r="K366" s="286"/>
      <c r="L366" s="286"/>
      <c r="M366" s="286"/>
      <c r="N366" s="286"/>
      <c r="O366" s="286"/>
      <c r="P366" s="286"/>
      <c r="Q366" s="286"/>
      <c r="R366" s="286"/>
      <c r="S366" s="286"/>
      <c r="T366" s="286"/>
      <c r="U366" s="286"/>
      <c r="V366" s="286"/>
      <c r="W366" s="286"/>
      <c r="X366" s="127"/>
      <c r="Y366" s="281"/>
    </row>
    <row r="367" spans="1:25" ht="44.25" customHeight="1">
      <c r="A367" s="296"/>
      <c r="B367" s="318"/>
      <c r="C367" s="86"/>
      <c r="D367" s="318"/>
      <c r="E367" s="287"/>
      <c r="F367" s="208"/>
      <c r="G367" s="208"/>
      <c r="H367" s="208"/>
      <c r="I367" s="287"/>
      <c r="J367" s="287"/>
      <c r="K367" s="287"/>
      <c r="L367" s="287"/>
      <c r="M367" s="287"/>
      <c r="N367" s="287"/>
      <c r="O367" s="287"/>
      <c r="P367" s="287"/>
      <c r="Q367" s="287"/>
      <c r="R367" s="287"/>
      <c r="S367" s="287"/>
      <c r="T367" s="287"/>
      <c r="U367" s="287"/>
      <c r="V367" s="287"/>
      <c r="W367" s="287"/>
      <c r="X367" s="128"/>
      <c r="Y367" s="282"/>
    </row>
    <row r="368" spans="1:25" ht="33" customHeight="1" hidden="1">
      <c r="A368" s="61"/>
      <c r="B368" s="296" t="s">
        <v>76</v>
      </c>
      <c r="C368" s="93"/>
      <c r="D368" s="296" t="s">
        <v>77</v>
      </c>
      <c r="E368" s="12" t="s">
        <v>100</v>
      </c>
      <c r="F368" s="36" t="e">
        <f>#N/A</f>
        <v>#N/A</v>
      </c>
      <c r="G368" s="36"/>
      <c r="H368" s="36"/>
      <c r="I368" s="36"/>
      <c r="J368" s="36"/>
      <c r="K368" s="36"/>
      <c r="L368" s="36"/>
      <c r="M368" s="36"/>
      <c r="N368" s="36" t="e">
        <f>#N/A</f>
        <v>#N/A</v>
      </c>
      <c r="O368" s="296" t="s">
        <v>78</v>
      </c>
      <c r="P368" s="63"/>
      <c r="Q368" s="63"/>
      <c r="R368" s="63"/>
      <c r="S368" s="63"/>
      <c r="T368" s="63"/>
      <c r="U368" s="63"/>
      <c r="V368" s="63"/>
      <c r="W368" s="63"/>
      <c r="X368" s="63"/>
      <c r="Y368" s="14"/>
    </row>
    <row r="369" spans="1:25" ht="30.75" hidden="1">
      <c r="A369" s="61"/>
      <c r="B369" s="296"/>
      <c r="C369" s="93"/>
      <c r="D369" s="296"/>
      <c r="E369" s="12" t="s">
        <v>67</v>
      </c>
      <c r="F369" s="36" t="e">
        <f>#N/A</f>
        <v>#N/A</v>
      </c>
      <c r="G369" s="36"/>
      <c r="H369" s="36"/>
      <c r="I369" s="36"/>
      <c r="J369" s="12"/>
      <c r="K369" s="12"/>
      <c r="L369" s="12"/>
      <c r="M369" s="12"/>
      <c r="N369" s="36" t="e">
        <f>#N/A</f>
        <v>#N/A</v>
      </c>
      <c r="O369" s="296"/>
      <c r="P369" s="63"/>
      <c r="Q369" s="63"/>
      <c r="R369" s="63"/>
      <c r="S369" s="63"/>
      <c r="T369" s="63"/>
      <c r="U369" s="63"/>
      <c r="V369" s="63"/>
      <c r="W369" s="63"/>
      <c r="X369" s="63"/>
      <c r="Y369" s="14"/>
    </row>
    <row r="370" spans="1:25" ht="30.75" hidden="1">
      <c r="A370" s="61"/>
      <c r="B370" s="296"/>
      <c r="C370" s="93"/>
      <c r="D370" s="296"/>
      <c r="E370" s="12" t="s">
        <v>68</v>
      </c>
      <c r="F370" s="36" t="e">
        <f>#N/A</f>
        <v>#N/A</v>
      </c>
      <c r="G370" s="36"/>
      <c r="H370" s="36"/>
      <c r="I370" s="36"/>
      <c r="J370" s="12"/>
      <c r="K370" s="12"/>
      <c r="L370" s="12"/>
      <c r="M370" s="12"/>
      <c r="N370" s="36" t="e">
        <f>#N/A</f>
        <v>#N/A</v>
      </c>
      <c r="O370" s="296"/>
      <c r="P370" s="63"/>
      <c r="Q370" s="63"/>
      <c r="R370" s="63"/>
      <c r="S370" s="63"/>
      <c r="T370" s="63"/>
      <c r="U370" s="63"/>
      <c r="V370" s="63"/>
      <c r="W370" s="63"/>
      <c r="X370" s="63"/>
      <c r="Y370" s="14"/>
    </row>
    <row r="371" spans="1:25" ht="30.75" hidden="1">
      <c r="A371" s="61"/>
      <c r="B371" s="296"/>
      <c r="C371" s="93"/>
      <c r="D371" s="296"/>
      <c r="E371" s="12" t="s">
        <v>69</v>
      </c>
      <c r="F371" s="36" t="e">
        <f>#N/A</f>
        <v>#N/A</v>
      </c>
      <c r="G371" s="36"/>
      <c r="H371" s="36"/>
      <c r="I371" s="36"/>
      <c r="J371" s="12"/>
      <c r="K371" s="12"/>
      <c r="L371" s="12"/>
      <c r="M371" s="12"/>
      <c r="N371" s="36" t="e">
        <f>#N/A</f>
        <v>#N/A</v>
      </c>
      <c r="O371" s="296"/>
      <c r="P371" s="63"/>
      <c r="Q371" s="63"/>
      <c r="R371" s="63"/>
      <c r="S371" s="63"/>
      <c r="T371" s="63"/>
      <c r="U371" s="63"/>
      <c r="V371" s="63"/>
      <c r="W371" s="63"/>
      <c r="X371" s="63"/>
      <c r="Y371" s="14"/>
    </row>
    <row r="372" spans="1:25" ht="75.75" customHeight="1" hidden="1">
      <c r="A372" s="61"/>
      <c r="B372" s="296"/>
      <c r="C372" s="93"/>
      <c r="D372" s="296"/>
      <c r="E372" s="12" t="s">
        <v>70</v>
      </c>
      <c r="F372" s="36" t="e">
        <f>#N/A</f>
        <v>#N/A</v>
      </c>
      <c r="G372" s="36"/>
      <c r="H372" s="36"/>
      <c r="I372" s="36"/>
      <c r="J372" s="12"/>
      <c r="K372" s="12"/>
      <c r="L372" s="12"/>
      <c r="M372" s="12"/>
      <c r="N372" s="36" t="e">
        <f>#N/A</f>
        <v>#N/A</v>
      </c>
      <c r="O372" s="296"/>
      <c r="P372" s="63"/>
      <c r="Q372" s="63"/>
      <c r="R372" s="63"/>
      <c r="S372" s="63"/>
      <c r="T372" s="63"/>
      <c r="U372" s="63"/>
      <c r="V372" s="63"/>
      <c r="W372" s="63"/>
      <c r="X372" s="63"/>
      <c r="Y372" s="14"/>
    </row>
    <row r="373" spans="1:25" ht="36" customHeight="1" hidden="1">
      <c r="A373" s="61"/>
      <c r="B373" s="296" t="s">
        <v>79</v>
      </c>
      <c r="C373" s="93"/>
      <c r="D373" s="296" t="s">
        <v>101</v>
      </c>
      <c r="E373" s="12" t="s">
        <v>100</v>
      </c>
      <c r="F373" s="36" t="e">
        <f>#N/A</f>
        <v>#N/A</v>
      </c>
      <c r="G373" s="36"/>
      <c r="H373" s="36"/>
      <c r="I373" s="36"/>
      <c r="J373" s="36"/>
      <c r="K373" s="36"/>
      <c r="L373" s="36"/>
      <c r="M373" s="36"/>
      <c r="N373" s="36" t="e">
        <f>#N/A</f>
        <v>#N/A</v>
      </c>
      <c r="O373" s="296" t="s">
        <v>74</v>
      </c>
      <c r="P373" s="63"/>
      <c r="Q373" s="63"/>
      <c r="R373" s="63"/>
      <c r="S373" s="63"/>
      <c r="T373" s="63"/>
      <c r="U373" s="63"/>
      <c r="V373" s="63"/>
      <c r="W373" s="63"/>
      <c r="X373" s="63"/>
      <c r="Y373" s="14"/>
    </row>
    <row r="374" spans="1:25" ht="30.75" hidden="1">
      <c r="A374" s="61"/>
      <c r="B374" s="296"/>
      <c r="C374" s="93"/>
      <c r="D374" s="296"/>
      <c r="E374" s="12" t="s">
        <v>67</v>
      </c>
      <c r="F374" s="36" t="e">
        <f>#N/A</f>
        <v>#N/A</v>
      </c>
      <c r="G374" s="36"/>
      <c r="H374" s="36"/>
      <c r="I374" s="36"/>
      <c r="J374" s="12"/>
      <c r="K374" s="12"/>
      <c r="L374" s="12"/>
      <c r="M374" s="12"/>
      <c r="N374" s="36" t="e">
        <f>#N/A</f>
        <v>#N/A</v>
      </c>
      <c r="O374" s="296"/>
      <c r="P374" s="63"/>
      <c r="Q374" s="63"/>
      <c r="R374" s="63"/>
      <c r="S374" s="63"/>
      <c r="T374" s="63"/>
      <c r="U374" s="63"/>
      <c r="V374" s="63"/>
      <c r="W374" s="63"/>
      <c r="X374" s="63"/>
      <c r="Y374" s="14"/>
    </row>
    <row r="375" spans="1:25" ht="30.75" hidden="1">
      <c r="A375" s="61"/>
      <c r="B375" s="296"/>
      <c r="C375" s="93"/>
      <c r="D375" s="296"/>
      <c r="E375" s="12" t="s">
        <v>68</v>
      </c>
      <c r="F375" s="36" t="e">
        <f>#N/A</f>
        <v>#N/A</v>
      </c>
      <c r="G375" s="36"/>
      <c r="H375" s="36"/>
      <c r="I375" s="36"/>
      <c r="J375" s="12"/>
      <c r="K375" s="12"/>
      <c r="L375" s="12"/>
      <c r="M375" s="12"/>
      <c r="N375" s="36" t="e">
        <f>#N/A</f>
        <v>#N/A</v>
      </c>
      <c r="O375" s="296"/>
      <c r="P375" s="63"/>
      <c r="Q375" s="63"/>
      <c r="R375" s="63"/>
      <c r="S375" s="63"/>
      <c r="T375" s="63"/>
      <c r="U375" s="63"/>
      <c r="V375" s="63"/>
      <c r="W375" s="63"/>
      <c r="X375" s="63"/>
      <c r="Y375" s="14"/>
    </row>
    <row r="376" spans="1:25" ht="30.75" hidden="1">
      <c r="A376" s="61"/>
      <c r="B376" s="296"/>
      <c r="C376" s="93"/>
      <c r="D376" s="296"/>
      <c r="E376" s="12" t="s">
        <v>69</v>
      </c>
      <c r="F376" s="36" t="e">
        <f>#N/A</f>
        <v>#N/A</v>
      </c>
      <c r="G376" s="36"/>
      <c r="H376" s="36"/>
      <c r="I376" s="36"/>
      <c r="J376" s="12"/>
      <c r="K376" s="12"/>
      <c r="L376" s="12"/>
      <c r="M376" s="12"/>
      <c r="N376" s="36" t="e">
        <f>#N/A</f>
        <v>#N/A</v>
      </c>
      <c r="O376" s="296"/>
      <c r="P376" s="63"/>
      <c r="Q376" s="63"/>
      <c r="R376" s="63"/>
      <c r="S376" s="63"/>
      <c r="T376" s="63"/>
      <c r="U376" s="63"/>
      <c r="V376" s="63"/>
      <c r="W376" s="63"/>
      <c r="X376" s="63"/>
      <c r="Y376" s="14"/>
    </row>
    <row r="377" spans="1:25" ht="101.25" customHeight="1" hidden="1">
      <c r="A377" s="61"/>
      <c r="B377" s="296"/>
      <c r="C377" s="93"/>
      <c r="D377" s="296"/>
      <c r="E377" s="12" t="s">
        <v>70</v>
      </c>
      <c r="F377" s="36" t="e">
        <f>#N/A</f>
        <v>#N/A</v>
      </c>
      <c r="G377" s="36"/>
      <c r="H377" s="36"/>
      <c r="I377" s="36"/>
      <c r="J377" s="12"/>
      <c r="K377" s="12"/>
      <c r="L377" s="12"/>
      <c r="M377" s="12"/>
      <c r="N377" s="36" t="e">
        <f>#N/A</f>
        <v>#N/A</v>
      </c>
      <c r="O377" s="296"/>
      <c r="P377" s="63"/>
      <c r="Q377" s="63"/>
      <c r="R377" s="63"/>
      <c r="S377" s="63"/>
      <c r="T377" s="63"/>
      <c r="U377" s="63"/>
      <c r="V377" s="63"/>
      <c r="W377" s="63"/>
      <c r="X377" s="63"/>
      <c r="Y377" s="14"/>
    </row>
    <row r="378" spans="1:25" ht="38.25" customHeight="1" hidden="1">
      <c r="A378" s="61"/>
      <c r="B378" s="296" t="s">
        <v>80</v>
      </c>
      <c r="C378" s="93"/>
      <c r="D378" s="296" t="s">
        <v>81</v>
      </c>
      <c r="E378" s="12" t="s">
        <v>100</v>
      </c>
      <c r="F378" s="36" t="e">
        <f>#N/A</f>
        <v>#N/A</v>
      </c>
      <c r="G378" s="36"/>
      <c r="H378" s="36"/>
      <c r="I378" s="36"/>
      <c r="J378" s="36"/>
      <c r="K378" s="36"/>
      <c r="L378" s="36"/>
      <c r="M378" s="36"/>
      <c r="N378" s="36" t="e">
        <f>#N/A</f>
        <v>#N/A</v>
      </c>
      <c r="O378" s="296" t="s">
        <v>74</v>
      </c>
      <c r="P378" s="63"/>
      <c r="Q378" s="63"/>
      <c r="R378" s="63"/>
      <c r="S378" s="63"/>
      <c r="T378" s="63"/>
      <c r="U378" s="63"/>
      <c r="V378" s="63"/>
      <c r="W378" s="63"/>
      <c r="X378" s="63"/>
      <c r="Y378" s="14"/>
    </row>
    <row r="379" spans="1:25" ht="30.75" hidden="1">
      <c r="A379" s="61"/>
      <c r="B379" s="296"/>
      <c r="C379" s="93"/>
      <c r="D379" s="296"/>
      <c r="E379" s="12" t="s">
        <v>67</v>
      </c>
      <c r="F379" s="36" t="e">
        <f>#N/A</f>
        <v>#N/A</v>
      </c>
      <c r="G379" s="36"/>
      <c r="H379" s="36"/>
      <c r="I379" s="36"/>
      <c r="J379" s="12"/>
      <c r="K379" s="12"/>
      <c r="L379" s="12"/>
      <c r="M379" s="12"/>
      <c r="N379" s="36" t="e">
        <f>#N/A</f>
        <v>#N/A</v>
      </c>
      <c r="O379" s="296"/>
      <c r="P379" s="63"/>
      <c r="Q379" s="63"/>
      <c r="R379" s="63"/>
      <c r="S379" s="63"/>
      <c r="T379" s="63"/>
      <c r="U379" s="63"/>
      <c r="V379" s="63"/>
      <c r="W379" s="63"/>
      <c r="X379" s="63"/>
      <c r="Y379" s="14"/>
    </row>
    <row r="380" spans="1:25" ht="30.75" hidden="1">
      <c r="A380" s="61"/>
      <c r="B380" s="296"/>
      <c r="C380" s="93"/>
      <c r="D380" s="296"/>
      <c r="E380" s="12" t="s">
        <v>68</v>
      </c>
      <c r="F380" s="36" t="e">
        <f>#N/A</f>
        <v>#N/A</v>
      </c>
      <c r="G380" s="36"/>
      <c r="H380" s="36"/>
      <c r="I380" s="36"/>
      <c r="J380" s="12"/>
      <c r="K380" s="12"/>
      <c r="L380" s="12"/>
      <c r="M380" s="12"/>
      <c r="N380" s="36" t="e">
        <f>#N/A</f>
        <v>#N/A</v>
      </c>
      <c r="O380" s="296"/>
      <c r="P380" s="63"/>
      <c r="Q380" s="63"/>
      <c r="R380" s="63"/>
      <c r="S380" s="63"/>
      <c r="T380" s="63"/>
      <c r="U380" s="63"/>
      <c r="V380" s="63"/>
      <c r="W380" s="63"/>
      <c r="X380" s="63"/>
      <c r="Y380" s="14"/>
    </row>
    <row r="381" spans="1:25" ht="30.75" hidden="1">
      <c r="A381" s="61"/>
      <c r="B381" s="296"/>
      <c r="C381" s="93"/>
      <c r="D381" s="296"/>
      <c r="E381" s="12" t="s">
        <v>69</v>
      </c>
      <c r="F381" s="36" t="e">
        <f>#N/A</f>
        <v>#N/A</v>
      </c>
      <c r="G381" s="36"/>
      <c r="H381" s="36"/>
      <c r="I381" s="36"/>
      <c r="J381" s="12"/>
      <c r="K381" s="12"/>
      <c r="L381" s="12"/>
      <c r="M381" s="12"/>
      <c r="N381" s="36" t="e">
        <f>#N/A</f>
        <v>#N/A</v>
      </c>
      <c r="O381" s="296"/>
      <c r="P381" s="63"/>
      <c r="Q381" s="63"/>
      <c r="R381" s="63"/>
      <c r="S381" s="63"/>
      <c r="T381" s="63"/>
      <c r="U381" s="63"/>
      <c r="V381" s="63"/>
      <c r="W381" s="63"/>
      <c r="X381" s="63"/>
      <c r="Y381" s="14"/>
    </row>
    <row r="382" spans="1:25" ht="55.5" customHeight="1" hidden="1">
      <c r="A382" s="61"/>
      <c r="B382" s="296"/>
      <c r="C382" s="93"/>
      <c r="D382" s="296"/>
      <c r="E382" s="12" t="s">
        <v>70</v>
      </c>
      <c r="F382" s="36" t="e">
        <f>#N/A</f>
        <v>#N/A</v>
      </c>
      <c r="G382" s="36"/>
      <c r="H382" s="36"/>
      <c r="I382" s="36"/>
      <c r="J382" s="12"/>
      <c r="K382" s="12"/>
      <c r="L382" s="12"/>
      <c r="M382" s="12"/>
      <c r="N382" s="36" t="e">
        <f>#N/A</f>
        <v>#N/A</v>
      </c>
      <c r="O382" s="296"/>
      <c r="P382" s="63"/>
      <c r="Q382" s="63"/>
      <c r="R382" s="63"/>
      <c r="S382" s="63"/>
      <c r="T382" s="63"/>
      <c r="U382" s="63"/>
      <c r="V382" s="63"/>
      <c r="W382" s="63"/>
      <c r="X382" s="63"/>
      <c r="Y382" s="14"/>
    </row>
    <row r="383" spans="1:25" ht="37.5" customHeight="1">
      <c r="A383" s="296" t="s">
        <v>117</v>
      </c>
      <c r="B383" s="318" t="s">
        <v>233</v>
      </c>
      <c r="C383" s="303"/>
      <c r="D383" s="318"/>
      <c r="E383" s="285">
        <v>0</v>
      </c>
      <c r="F383" s="285">
        <v>0</v>
      </c>
      <c r="G383" s="285">
        <v>0</v>
      </c>
      <c r="H383" s="285">
        <v>0</v>
      </c>
      <c r="I383" s="285">
        <v>0</v>
      </c>
      <c r="J383" s="285">
        <v>0</v>
      </c>
      <c r="K383" s="285">
        <v>0</v>
      </c>
      <c r="L383" s="285">
        <v>0</v>
      </c>
      <c r="M383" s="285">
        <v>0</v>
      </c>
      <c r="N383" s="285">
        <v>0</v>
      </c>
      <c r="O383" s="285">
        <v>0</v>
      </c>
      <c r="P383" s="285">
        <v>0</v>
      </c>
      <c r="Q383" s="285">
        <v>0</v>
      </c>
      <c r="R383" s="285">
        <v>0</v>
      </c>
      <c r="S383" s="285">
        <v>0</v>
      </c>
      <c r="T383" s="285">
        <v>0</v>
      </c>
      <c r="U383" s="285">
        <v>0</v>
      </c>
      <c r="V383" s="285">
        <v>0</v>
      </c>
      <c r="W383" s="285">
        <v>0</v>
      </c>
      <c r="X383" s="33"/>
      <c r="Y383" s="280"/>
    </row>
    <row r="384" spans="1:25" ht="18.75" customHeight="1">
      <c r="A384" s="296"/>
      <c r="B384" s="318"/>
      <c r="C384" s="304"/>
      <c r="D384" s="318"/>
      <c r="E384" s="286"/>
      <c r="F384" s="286"/>
      <c r="G384" s="286"/>
      <c r="H384" s="286"/>
      <c r="I384" s="286"/>
      <c r="J384" s="286"/>
      <c r="K384" s="286"/>
      <c r="L384" s="286"/>
      <c r="M384" s="286"/>
      <c r="N384" s="286"/>
      <c r="O384" s="286"/>
      <c r="P384" s="286"/>
      <c r="Q384" s="286"/>
      <c r="R384" s="286"/>
      <c r="S384" s="286"/>
      <c r="T384" s="286"/>
      <c r="U384" s="286"/>
      <c r="V384" s="286"/>
      <c r="W384" s="286"/>
      <c r="X384" s="127"/>
      <c r="Y384" s="281"/>
    </row>
    <row r="385" spans="1:25" ht="33" customHeight="1">
      <c r="A385" s="296"/>
      <c r="B385" s="318"/>
      <c r="C385" s="304"/>
      <c r="D385" s="318"/>
      <c r="E385" s="286"/>
      <c r="F385" s="286"/>
      <c r="G385" s="286"/>
      <c r="H385" s="286"/>
      <c r="I385" s="286"/>
      <c r="J385" s="286"/>
      <c r="K385" s="286"/>
      <c r="L385" s="286"/>
      <c r="M385" s="286"/>
      <c r="N385" s="286"/>
      <c r="O385" s="286"/>
      <c r="P385" s="286"/>
      <c r="Q385" s="286"/>
      <c r="R385" s="286"/>
      <c r="S385" s="286"/>
      <c r="T385" s="286"/>
      <c r="U385" s="286"/>
      <c r="V385" s="286"/>
      <c r="W385" s="286"/>
      <c r="X385" s="127"/>
      <c r="Y385" s="281"/>
    </row>
    <row r="386" spans="1:25" ht="18.75" customHeight="1">
      <c r="A386" s="296"/>
      <c r="B386" s="318"/>
      <c r="C386" s="304"/>
      <c r="D386" s="318"/>
      <c r="E386" s="286"/>
      <c r="F386" s="286"/>
      <c r="G386" s="286"/>
      <c r="H386" s="286"/>
      <c r="I386" s="286"/>
      <c r="J386" s="286"/>
      <c r="K386" s="286"/>
      <c r="L386" s="286"/>
      <c r="M386" s="286"/>
      <c r="N386" s="286"/>
      <c r="O386" s="286"/>
      <c r="P386" s="286"/>
      <c r="Q386" s="286"/>
      <c r="R386" s="286"/>
      <c r="S386" s="286"/>
      <c r="T386" s="286"/>
      <c r="U386" s="286"/>
      <c r="V386" s="286"/>
      <c r="W386" s="286"/>
      <c r="X386" s="127"/>
      <c r="Y386" s="281"/>
    </row>
    <row r="387" spans="1:25" ht="18.75" customHeight="1">
      <c r="A387" s="296"/>
      <c r="B387" s="318"/>
      <c r="C387" s="305"/>
      <c r="D387" s="318"/>
      <c r="E387" s="287"/>
      <c r="F387" s="287"/>
      <c r="G387" s="287"/>
      <c r="H387" s="287"/>
      <c r="I387" s="287"/>
      <c r="J387" s="287"/>
      <c r="K387" s="287"/>
      <c r="L387" s="287"/>
      <c r="M387" s="287"/>
      <c r="N387" s="287"/>
      <c r="O387" s="287"/>
      <c r="P387" s="287"/>
      <c r="Q387" s="287"/>
      <c r="R387" s="287"/>
      <c r="S387" s="287"/>
      <c r="T387" s="287"/>
      <c r="U387" s="287"/>
      <c r="V387" s="287"/>
      <c r="W387" s="287"/>
      <c r="X387" s="128"/>
      <c r="Y387" s="282"/>
    </row>
    <row r="388" spans="1:25" ht="37.5" customHeight="1">
      <c r="A388" s="296" t="s">
        <v>118</v>
      </c>
      <c r="B388" s="318" t="s">
        <v>234</v>
      </c>
      <c r="C388" s="303" t="s">
        <v>354</v>
      </c>
      <c r="D388" s="318" t="s">
        <v>74</v>
      </c>
      <c r="E388" s="206">
        <f>E389+E390+E391+E392</f>
        <v>0</v>
      </c>
      <c r="F388" s="206">
        <v>1000</v>
      </c>
      <c r="G388" s="206">
        <v>1000</v>
      </c>
      <c r="H388" s="206">
        <f>H389+H390+H391+H392</f>
        <v>0</v>
      </c>
      <c r="I388" s="285">
        <v>0</v>
      </c>
      <c r="J388" s="206">
        <v>1000</v>
      </c>
      <c r="K388" s="285">
        <v>0</v>
      </c>
      <c r="L388" s="285">
        <v>0</v>
      </c>
      <c r="M388" s="285">
        <v>0</v>
      </c>
      <c r="N388" s="285">
        <v>0</v>
      </c>
      <c r="O388" s="285">
        <v>0</v>
      </c>
      <c r="P388" s="285">
        <v>0</v>
      </c>
      <c r="Q388" s="285">
        <v>0</v>
      </c>
      <c r="R388" s="285">
        <v>0</v>
      </c>
      <c r="S388" s="285">
        <v>0</v>
      </c>
      <c r="T388" s="285">
        <v>0</v>
      </c>
      <c r="U388" s="285">
        <v>0</v>
      </c>
      <c r="V388" s="285">
        <v>0</v>
      </c>
      <c r="W388" s="285">
        <v>0</v>
      </c>
      <c r="X388" s="33"/>
      <c r="Y388" s="280"/>
    </row>
    <row r="389" spans="1:25" ht="18.75" customHeight="1">
      <c r="A389" s="296"/>
      <c r="B389" s="318"/>
      <c r="C389" s="304"/>
      <c r="D389" s="318"/>
      <c r="E389" s="207"/>
      <c r="F389" s="207"/>
      <c r="G389" s="207"/>
      <c r="H389" s="207"/>
      <c r="I389" s="286"/>
      <c r="J389" s="207"/>
      <c r="K389" s="286"/>
      <c r="L389" s="286"/>
      <c r="M389" s="286"/>
      <c r="N389" s="286"/>
      <c r="O389" s="286"/>
      <c r="P389" s="286"/>
      <c r="Q389" s="286"/>
      <c r="R389" s="286"/>
      <c r="S389" s="286"/>
      <c r="T389" s="286"/>
      <c r="U389" s="286"/>
      <c r="V389" s="286"/>
      <c r="W389" s="286"/>
      <c r="X389" s="127"/>
      <c r="Y389" s="281"/>
    </row>
    <row r="390" spans="1:25" ht="18.75" customHeight="1">
      <c r="A390" s="296"/>
      <c r="B390" s="318"/>
      <c r="C390" s="304"/>
      <c r="D390" s="318"/>
      <c r="E390" s="207"/>
      <c r="F390" s="207"/>
      <c r="G390" s="207"/>
      <c r="H390" s="207"/>
      <c r="I390" s="286"/>
      <c r="J390" s="207"/>
      <c r="K390" s="286"/>
      <c r="L390" s="286"/>
      <c r="M390" s="286"/>
      <c r="N390" s="286"/>
      <c r="O390" s="286"/>
      <c r="P390" s="286"/>
      <c r="Q390" s="286"/>
      <c r="R390" s="286"/>
      <c r="S390" s="286"/>
      <c r="T390" s="286"/>
      <c r="U390" s="286"/>
      <c r="V390" s="286"/>
      <c r="W390" s="286"/>
      <c r="X390" s="127"/>
      <c r="Y390" s="281"/>
    </row>
    <row r="391" spans="1:25" ht="18.75" customHeight="1">
      <c r="A391" s="296"/>
      <c r="B391" s="318"/>
      <c r="C391" s="304"/>
      <c r="D391" s="318"/>
      <c r="E391" s="207"/>
      <c r="F391" s="207"/>
      <c r="G391" s="207"/>
      <c r="H391" s="207"/>
      <c r="I391" s="286"/>
      <c r="J391" s="207"/>
      <c r="K391" s="286"/>
      <c r="L391" s="286"/>
      <c r="M391" s="286"/>
      <c r="N391" s="286"/>
      <c r="O391" s="286"/>
      <c r="P391" s="286"/>
      <c r="Q391" s="286"/>
      <c r="R391" s="286"/>
      <c r="S391" s="286"/>
      <c r="T391" s="286"/>
      <c r="U391" s="286"/>
      <c r="V391" s="286"/>
      <c r="W391" s="286"/>
      <c r="X391" s="127"/>
      <c r="Y391" s="281"/>
    </row>
    <row r="392" spans="1:25" ht="144" customHeight="1">
      <c r="A392" s="296"/>
      <c r="B392" s="318"/>
      <c r="C392" s="305"/>
      <c r="D392" s="318"/>
      <c r="E392" s="208"/>
      <c r="F392" s="208"/>
      <c r="G392" s="208"/>
      <c r="H392" s="208"/>
      <c r="I392" s="287"/>
      <c r="J392" s="208"/>
      <c r="K392" s="287"/>
      <c r="L392" s="287"/>
      <c r="M392" s="287"/>
      <c r="N392" s="287"/>
      <c r="O392" s="287"/>
      <c r="P392" s="287"/>
      <c r="Q392" s="287"/>
      <c r="R392" s="287"/>
      <c r="S392" s="287"/>
      <c r="T392" s="287"/>
      <c r="U392" s="287"/>
      <c r="V392" s="287"/>
      <c r="W392" s="287"/>
      <c r="X392" s="128"/>
      <c r="Y392" s="282"/>
    </row>
    <row r="393" spans="1:25" ht="18.75" customHeight="1">
      <c r="A393" s="328" t="s">
        <v>120</v>
      </c>
      <c r="B393" s="318" t="s">
        <v>235</v>
      </c>
      <c r="C393" s="303"/>
      <c r="D393" s="318" t="s">
        <v>74</v>
      </c>
      <c r="E393" s="206">
        <f aca="true" t="shared" si="37" ref="E393:W393">E394+E395+E396+E397</f>
        <v>0</v>
      </c>
      <c r="F393" s="206">
        <f t="shared" si="37"/>
        <v>0</v>
      </c>
      <c r="G393" s="206">
        <f t="shared" si="37"/>
        <v>0</v>
      </c>
      <c r="H393" s="206">
        <f t="shared" si="37"/>
        <v>0</v>
      </c>
      <c r="I393" s="206">
        <f t="shared" si="37"/>
        <v>0</v>
      </c>
      <c r="J393" s="206">
        <f t="shared" si="37"/>
        <v>0</v>
      </c>
      <c r="K393" s="206">
        <f t="shared" si="37"/>
        <v>0</v>
      </c>
      <c r="L393" s="206">
        <f t="shared" si="37"/>
        <v>0</v>
      </c>
      <c r="M393" s="206">
        <f t="shared" si="37"/>
        <v>0</v>
      </c>
      <c r="N393" s="206">
        <f t="shared" si="37"/>
        <v>0</v>
      </c>
      <c r="O393" s="206">
        <f t="shared" si="37"/>
        <v>0</v>
      </c>
      <c r="P393" s="206">
        <f t="shared" si="37"/>
        <v>0</v>
      </c>
      <c r="Q393" s="206">
        <f t="shared" si="37"/>
        <v>0</v>
      </c>
      <c r="R393" s="206">
        <f t="shared" si="37"/>
        <v>0</v>
      </c>
      <c r="S393" s="206">
        <f t="shared" si="37"/>
        <v>0</v>
      </c>
      <c r="T393" s="206">
        <f t="shared" si="37"/>
        <v>0</v>
      </c>
      <c r="U393" s="206">
        <f t="shared" si="37"/>
        <v>0</v>
      </c>
      <c r="V393" s="206">
        <f t="shared" si="37"/>
        <v>0</v>
      </c>
      <c r="W393" s="206">
        <f t="shared" si="37"/>
        <v>0</v>
      </c>
      <c r="X393" s="54"/>
      <c r="Y393" s="280"/>
    </row>
    <row r="394" spans="1:25" ht="18.75" customHeight="1">
      <c r="A394" s="328"/>
      <c r="B394" s="318"/>
      <c r="C394" s="304"/>
      <c r="D394" s="318"/>
      <c r="E394" s="207"/>
      <c r="F394" s="207"/>
      <c r="G394" s="207"/>
      <c r="H394" s="207"/>
      <c r="I394" s="207"/>
      <c r="J394" s="207"/>
      <c r="K394" s="207"/>
      <c r="L394" s="207"/>
      <c r="M394" s="207"/>
      <c r="N394" s="207"/>
      <c r="O394" s="207"/>
      <c r="P394" s="207"/>
      <c r="Q394" s="207"/>
      <c r="R394" s="207"/>
      <c r="S394" s="207"/>
      <c r="T394" s="207"/>
      <c r="U394" s="207"/>
      <c r="V394" s="207"/>
      <c r="W394" s="207"/>
      <c r="X394" s="55"/>
      <c r="Y394" s="281"/>
    </row>
    <row r="395" spans="1:25" ht="18.75" customHeight="1">
      <c r="A395" s="328"/>
      <c r="B395" s="318"/>
      <c r="C395" s="305"/>
      <c r="D395" s="318"/>
      <c r="E395" s="207"/>
      <c r="F395" s="207"/>
      <c r="G395" s="207"/>
      <c r="H395" s="207"/>
      <c r="I395" s="207"/>
      <c r="J395" s="207"/>
      <c r="K395" s="207"/>
      <c r="L395" s="207"/>
      <c r="M395" s="207"/>
      <c r="N395" s="207"/>
      <c r="O395" s="207"/>
      <c r="P395" s="207"/>
      <c r="Q395" s="207"/>
      <c r="R395" s="207"/>
      <c r="S395" s="207"/>
      <c r="T395" s="207"/>
      <c r="U395" s="207"/>
      <c r="V395" s="207"/>
      <c r="W395" s="207"/>
      <c r="X395" s="55"/>
      <c r="Y395" s="281"/>
    </row>
    <row r="396" spans="1:25" ht="18.75" customHeight="1">
      <c r="A396" s="328"/>
      <c r="B396" s="318"/>
      <c r="C396" s="86"/>
      <c r="D396" s="318"/>
      <c r="E396" s="207"/>
      <c r="F396" s="207"/>
      <c r="G396" s="207"/>
      <c r="H396" s="207"/>
      <c r="I396" s="207"/>
      <c r="J396" s="207"/>
      <c r="K396" s="207"/>
      <c r="L396" s="207"/>
      <c r="M396" s="207"/>
      <c r="N396" s="207"/>
      <c r="O396" s="207"/>
      <c r="P396" s="207"/>
      <c r="Q396" s="207"/>
      <c r="R396" s="207"/>
      <c r="S396" s="207"/>
      <c r="T396" s="207"/>
      <c r="U396" s="207"/>
      <c r="V396" s="207"/>
      <c r="W396" s="207"/>
      <c r="X396" s="55"/>
      <c r="Y396" s="281"/>
    </row>
    <row r="397" spans="1:25" ht="175.5" customHeight="1">
      <c r="A397" s="328"/>
      <c r="B397" s="318"/>
      <c r="C397" s="86"/>
      <c r="D397" s="318"/>
      <c r="E397" s="208"/>
      <c r="F397" s="208"/>
      <c r="G397" s="208"/>
      <c r="H397" s="208"/>
      <c r="I397" s="208"/>
      <c r="J397" s="208"/>
      <c r="K397" s="208"/>
      <c r="L397" s="208"/>
      <c r="M397" s="208"/>
      <c r="N397" s="208"/>
      <c r="O397" s="208"/>
      <c r="P397" s="208"/>
      <c r="Q397" s="208"/>
      <c r="R397" s="208"/>
      <c r="S397" s="208"/>
      <c r="T397" s="208"/>
      <c r="U397" s="208"/>
      <c r="V397" s="208"/>
      <c r="W397" s="208"/>
      <c r="X397" s="56"/>
      <c r="Y397" s="282"/>
    </row>
    <row r="398" spans="1:25" ht="222" customHeight="1">
      <c r="A398" s="328" t="s">
        <v>121</v>
      </c>
      <c r="B398" s="318" t="s">
        <v>236</v>
      </c>
      <c r="C398" s="86" t="s">
        <v>356</v>
      </c>
      <c r="D398" s="318" t="s">
        <v>74</v>
      </c>
      <c r="E398" s="206">
        <v>0</v>
      </c>
      <c r="F398" s="206">
        <v>3500</v>
      </c>
      <c r="G398" s="206">
        <v>700</v>
      </c>
      <c r="H398" s="206">
        <v>700</v>
      </c>
      <c r="I398" s="285">
        <v>0</v>
      </c>
      <c r="J398" s="206">
        <v>3500</v>
      </c>
      <c r="K398" s="285">
        <v>0</v>
      </c>
      <c r="L398" s="285">
        <v>0</v>
      </c>
      <c r="M398" s="285">
        <v>0</v>
      </c>
      <c r="N398" s="285">
        <v>0</v>
      </c>
      <c r="O398" s="285">
        <v>0</v>
      </c>
      <c r="P398" s="285">
        <v>0</v>
      </c>
      <c r="Q398" s="285">
        <v>0</v>
      </c>
      <c r="R398" s="285">
        <v>0</v>
      </c>
      <c r="S398" s="285">
        <v>0</v>
      </c>
      <c r="T398" s="285">
        <v>0</v>
      </c>
      <c r="U398" s="285">
        <v>0</v>
      </c>
      <c r="V398" s="285">
        <v>0</v>
      </c>
      <c r="W398" s="285">
        <v>0</v>
      </c>
      <c r="X398" s="33"/>
      <c r="Y398" s="280"/>
    </row>
    <row r="399" spans="1:25" ht="197.25" customHeight="1" hidden="1">
      <c r="A399" s="328"/>
      <c r="B399" s="318"/>
      <c r="C399" s="86"/>
      <c r="D399" s="318"/>
      <c r="E399" s="207"/>
      <c r="F399" s="207"/>
      <c r="G399" s="207"/>
      <c r="H399" s="207"/>
      <c r="I399" s="286"/>
      <c r="J399" s="207"/>
      <c r="K399" s="286"/>
      <c r="L399" s="286"/>
      <c r="M399" s="286"/>
      <c r="N399" s="286"/>
      <c r="O399" s="286"/>
      <c r="P399" s="286"/>
      <c r="Q399" s="286"/>
      <c r="R399" s="286"/>
      <c r="S399" s="286"/>
      <c r="T399" s="286"/>
      <c r="U399" s="286"/>
      <c r="V399" s="286"/>
      <c r="W399" s="286"/>
      <c r="X399" s="127"/>
      <c r="Y399" s="281"/>
    </row>
    <row r="400" spans="1:25" ht="172.5" customHeight="1" hidden="1">
      <c r="A400" s="328"/>
      <c r="B400" s="318"/>
      <c r="C400" s="86"/>
      <c r="D400" s="318"/>
      <c r="E400" s="207"/>
      <c r="F400" s="207"/>
      <c r="G400" s="207"/>
      <c r="H400" s="207"/>
      <c r="I400" s="286"/>
      <c r="J400" s="207"/>
      <c r="K400" s="286"/>
      <c r="L400" s="286"/>
      <c r="M400" s="286"/>
      <c r="N400" s="286"/>
      <c r="O400" s="286"/>
      <c r="P400" s="286"/>
      <c r="Q400" s="286"/>
      <c r="R400" s="286"/>
      <c r="S400" s="286"/>
      <c r="T400" s="286"/>
      <c r="U400" s="286"/>
      <c r="V400" s="286"/>
      <c r="W400" s="286"/>
      <c r="X400" s="127"/>
      <c r="Y400" s="281"/>
    </row>
    <row r="401" spans="1:25" ht="0.75" customHeight="1">
      <c r="A401" s="328"/>
      <c r="B401" s="318"/>
      <c r="C401" s="86"/>
      <c r="D401" s="318"/>
      <c r="E401" s="207"/>
      <c r="F401" s="207"/>
      <c r="G401" s="207"/>
      <c r="H401" s="207"/>
      <c r="I401" s="286"/>
      <c r="J401" s="207"/>
      <c r="K401" s="286"/>
      <c r="L401" s="286"/>
      <c r="M401" s="286"/>
      <c r="N401" s="286"/>
      <c r="O401" s="286"/>
      <c r="P401" s="286"/>
      <c r="Q401" s="286"/>
      <c r="R401" s="286"/>
      <c r="S401" s="286"/>
      <c r="T401" s="286"/>
      <c r="U401" s="286"/>
      <c r="V401" s="286"/>
      <c r="W401" s="286"/>
      <c r="X401" s="127"/>
      <c r="Y401" s="281"/>
    </row>
    <row r="402" spans="1:25" ht="135" customHeight="1" hidden="1">
      <c r="A402" s="328"/>
      <c r="B402" s="318"/>
      <c r="C402" s="86"/>
      <c r="D402" s="318"/>
      <c r="E402" s="208"/>
      <c r="F402" s="208"/>
      <c r="G402" s="208"/>
      <c r="H402" s="208"/>
      <c r="I402" s="287"/>
      <c r="J402" s="208"/>
      <c r="K402" s="287"/>
      <c r="L402" s="287"/>
      <c r="M402" s="287"/>
      <c r="N402" s="287"/>
      <c r="O402" s="287"/>
      <c r="P402" s="287"/>
      <c r="Q402" s="287"/>
      <c r="R402" s="287"/>
      <c r="S402" s="287"/>
      <c r="T402" s="287"/>
      <c r="U402" s="287"/>
      <c r="V402" s="287"/>
      <c r="W402" s="287"/>
      <c r="X402" s="128"/>
      <c r="Y402" s="282"/>
    </row>
    <row r="403" spans="1:25" ht="37.5" customHeight="1">
      <c r="A403" s="328" t="s">
        <v>122</v>
      </c>
      <c r="B403" s="318" t="s">
        <v>237</v>
      </c>
      <c r="C403" s="303" t="s">
        <v>357</v>
      </c>
      <c r="D403" s="318" t="s">
        <v>74</v>
      </c>
      <c r="E403" s="206">
        <v>0</v>
      </c>
      <c r="F403" s="206">
        <v>1000</v>
      </c>
      <c r="G403" s="206">
        <v>350</v>
      </c>
      <c r="H403" s="206">
        <v>1455</v>
      </c>
      <c r="I403" s="285">
        <v>0</v>
      </c>
      <c r="J403" s="285">
        <v>1000</v>
      </c>
      <c r="K403" s="285">
        <v>0</v>
      </c>
      <c r="L403" s="285">
        <v>0</v>
      </c>
      <c r="M403" s="285">
        <v>0</v>
      </c>
      <c r="N403" s="285">
        <v>0</v>
      </c>
      <c r="O403" s="285">
        <v>0</v>
      </c>
      <c r="P403" s="285">
        <v>0</v>
      </c>
      <c r="Q403" s="285">
        <v>0</v>
      </c>
      <c r="R403" s="285">
        <v>0</v>
      </c>
      <c r="S403" s="285">
        <v>0</v>
      </c>
      <c r="T403" s="285">
        <v>0</v>
      </c>
      <c r="U403" s="285">
        <v>0</v>
      </c>
      <c r="V403" s="285">
        <v>0</v>
      </c>
      <c r="W403" s="285">
        <v>0</v>
      </c>
      <c r="X403" s="33"/>
      <c r="Y403" s="280"/>
    </row>
    <row r="404" spans="1:25" ht="18.75" customHeight="1">
      <c r="A404" s="328"/>
      <c r="B404" s="318"/>
      <c r="C404" s="304"/>
      <c r="D404" s="318"/>
      <c r="E404" s="207"/>
      <c r="F404" s="207"/>
      <c r="G404" s="207"/>
      <c r="H404" s="207"/>
      <c r="I404" s="286"/>
      <c r="J404" s="286"/>
      <c r="K404" s="286"/>
      <c r="L404" s="286"/>
      <c r="M404" s="286"/>
      <c r="N404" s="286"/>
      <c r="O404" s="286"/>
      <c r="P404" s="286"/>
      <c r="Q404" s="286"/>
      <c r="R404" s="286"/>
      <c r="S404" s="286"/>
      <c r="T404" s="286"/>
      <c r="U404" s="286"/>
      <c r="V404" s="286"/>
      <c r="W404" s="286"/>
      <c r="X404" s="127"/>
      <c r="Y404" s="281"/>
    </row>
    <row r="405" spans="1:25" ht="18.75" customHeight="1">
      <c r="A405" s="328"/>
      <c r="B405" s="318"/>
      <c r="C405" s="304"/>
      <c r="D405" s="318"/>
      <c r="E405" s="207"/>
      <c r="F405" s="207"/>
      <c r="G405" s="207"/>
      <c r="H405" s="207"/>
      <c r="I405" s="286"/>
      <c r="J405" s="286"/>
      <c r="K405" s="286"/>
      <c r="L405" s="286"/>
      <c r="M405" s="286"/>
      <c r="N405" s="286"/>
      <c r="O405" s="286"/>
      <c r="P405" s="286"/>
      <c r="Q405" s="286"/>
      <c r="R405" s="286"/>
      <c r="S405" s="286"/>
      <c r="T405" s="286"/>
      <c r="U405" s="286"/>
      <c r="V405" s="286"/>
      <c r="W405" s="286"/>
      <c r="X405" s="127"/>
      <c r="Y405" s="281"/>
    </row>
    <row r="406" spans="1:25" ht="18.75" customHeight="1">
      <c r="A406" s="328"/>
      <c r="B406" s="318"/>
      <c r="C406" s="304"/>
      <c r="D406" s="318"/>
      <c r="E406" s="207"/>
      <c r="F406" s="207"/>
      <c r="G406" s="207"/>
      <c r="H406" s="207"/>
      <c r="I406" s="286"/>
      <c r="J406" s="286"/>
      <c r="K406" s="286"/>
      <c r="L406" s="286"/>
      <c r="M406" s="286"/>
      <c r="N406" s="286"/>
      <c r="O406" s="286"/>
      <c r="P406" s="286"/>
      <c r="Q406" s="286"/>
      <c r="R406" s="286"/>
      <c r="S406" s="286"/>
      <c r="T406" s="286"/>
      <c r="U406" s="286"/>
      <c r="V406" s="286"/>
      <c r="W406" s="286"/>
      <c r="X406" s="127"/>
      <c r="Y406" s="281"/>
    </row>
    <row r="407" spans="1:25" ht="18.75" customHeight="1">
      <c r="A407" s="328"/>
      <c r="B407" s="318"/>
      <c r="C407" s="305"/>
      <c r="D407" s="318"/>
      <c r="E407" s="208"/>
      <c r="F407" s="208"/>
      <c r="G407" s="208"/>
      <c r="H407" s="208"/>
      <c r="I407" s="287"/>
      <c r="J407" s="287"/>
      <c r="K407" s="287"/>
      <c r="L407" s="287"/>
      <c r="M407" s="287"/>
      <c r="N407" s="287"/>
      <c r="O407" s="287"/>
      <c r="P407" s="287"/>
      <c r="Q407" s="287"/>
      <c r="R407" s="287"/>
      <c r="S407" s="287"/>
      <c r="T407" s="287"/>
      <c r="U407" s="287"/>
      <c r="V407" s="287"/>
      <c r="W407" s="287"/>
      <c r="X407" s="128"/>
      <c r="Y407" s="282"/>
    </row>
    <row r="408" spans="1:25" s="13" customFormat="1" ht="18.75" customHeight="1">
      <c r="A408" s="288"/>
      <c r="B408" s="306" t="s">
        <v>266</v>
      </c>
      <c r="C408" s="109"/>
      <c r="D408" s="325"/>
      <c r="E408" s="293">
        <f>E333+E343</f>
        <v>0</v>
      </c>
      <c r="F408" s="293">
        <f aca="true" t="shared" si="38" ref="F408:W408">F333+F343</f>
        <v>205680.7</v>
      </c>
      <c r="G408" s="293">
        <f t="shared" si="38"/>
        <v>21138.5</v>
      </c>
      <c r="H408" s="293">
        <f t="shared" si="38"/>
        <v>123123.5</v>
      </c>
      <c r="I408" s="277">
        <f t="shared" si="38"/>
        <v>0</v>
      </c>
      <c r="J408" s="277">
        <f t="shared" si="38"/>
        <v>205680.7</v>
      </c>
      <c r="K408" s="277">
        <f>K333+K343</f>
        <v>0</v>
      </c>
      <c r="L408" s="277">
        <f t="shared" si="38"/>
        <v>0</v>
      </c>
      <c r="M408" s="277">
        <f t="shared" si="38"/>
        <v>0</v>
      </c>
      <c r="N408" s="277">
        <f t="shared" si="38"/>
        <v>0</v>
      </c>
      <c r="O408" s="277">
        <f t="shared" si="38"/>
        <v>0</v>
      </c>
      <c r="P408" s="277">
        <f t="shared" si="38"/>
        <v>0</v>
      </c>
      <c r="Q408" s="277">
        <f t="shared" si="38"/>
        <v>0</v>
      </c>
      <c r="R408" s="277">
        <f t="shared" si="38"/>
        <v>0</v>
      </c>
      <c r="S408" s="277">
        <f t="shared" si="38"/>
        <v>0</v>
      </c>
      <c r="T408" s="277">
        <f t="shared" si="38"/>
        <v>0</v>
      </c>
      <c r="U408" s="277">
        <f t="shared" si="38"/>
        <v>0</v>
      </c>
      <c r="V408" s="277">
        <f t="shared" si="38"/>
        <v>0</v>
      </c>
      <c r="W408" s="277">
        <f t="shared" si="38"/>
        <v>0</v>
      </c>
      <c r="X408" s="134"/>
      <c r="Y408" s="280"/>
    </row>
    <row r="409" spans="1:25" s="13" customFormat="1" ht="9.75" customHeight="1">
      <c r="A409" s="289"/>
      <c r="B409" s="306"/>
      <c r="C409" s="110"/>
      <c r="D409" s="326"/>
      <c r="E409" s="294"/>
      <c r="F409" s="294"/>
      <c r="G409" s="294"/>
      <c r="H409" s="294"/>
      <c r="I409" s="278"/>
      <c r="J409" s="278"/>
      <c r="K409" s="278"/>
      <c r="L409" s="278"/>
      <c r="M409" s="278"/>
      <c r="N409" s="278"/>
      <c r="O409" s="278"/>
      <c r="P409" s="278"/>
      <c r="Q409" s="278"/>
      <c r="R409" s="278"/>
      <c r="S409" s="278"/>
      <c r="T409" s="278"/>
      <c r="U409" s="278"/>
      <c r="V409" s="278"/>
      <c r="W409" s="278"/>
      <c r="X409" s="135"/>
      <c r="Y409" s="281"/>
    </row>
    <row r="410" spans="1:25" ht="28.5" customHeight="1" hidden="1">
      <c r="A410" s="289"/>
      <c r="B410" s="306"/>
      <c r="C410" s="110"/>
      <c r="D410" s="326"/>
      <c r="E410" s="294"/>
      <c r="F410" s="294"/>
      <c r="G410" s="294"/>
      <c r="H410" s="294"/>
      <c r="I410" s="278"/>
      <c r="J410" s="278"/>
      <c r="K410" s="278"/>
      <c r="L410" s="278"/>
      <c r="M410" s="278"/>
      <c r="N410" s="278"/>
      <c r="O410" s="278"/>
      <c r="P410" s="278"/>
      <c r="Q410" s="278"/>
      <c r="R410" s="278"/>
      <c r="S410" s="278"/>
      <c r="T410" s="278"/>
      <c r="U410" s="278"/>
      <c r="V410" s="278"/>
      <c r="W410" s="278"/>
      <c r="X410" s="135"/>
      <c r="Y410" s="281"/>
    </row>
    <row r="411" spans="1:25" ht="33" customHeight="1" hidden="1">
      <c r="A411" s="289"/>
      <c r="B411" s="306"/>
      <c r="C411" s="110"/>
      <c r="D411" s="326"/>
      <c r="E411" s="294"/>
      <c r="F411" s="294"/>
      <c r="G411" s="294"/>
      <c r="H411" s="294"/>
      <c r="I411" s="278"/>
      <c r="J411" s="278"/>
      <c r="K411" s="278"/>
      <c r="L411" s="278"/>
      <c r="M411" s="278"/>
      <c r="N411" s="278"/>
      <c r="O411" s="278"/>
      <c r="P411" s="278"/>
      <c r="Q411" s="278"/>
      <c r="R411" s="278"/>
      <c r="S411" s="278"/>
      <c r="T411" s="278"/>
      <c r="U411" s="278"/>
      <c r="V411" s="278"/>
      <c r="W411" s="278"/>
      <c r="X411" s="135"/>
      <c r="Y411" s="281"/>
    </row>
    <row r="412" spans="1:25" ht="18.75" customHeight="1" hidden="1">
      <c r="A412" s="314"/>
      <c r="B412" s="306"/>
      <c r="C412" s="111"/>
      <c r="D412" s="327"/>
      <c r="E412" s="295"/>
      <c r="F412" s="295"/>
      <c r="G412" s="295"/>
      <c r="H412" s="295"/>
      <c r="I412" s="279"/>
      <c r="J412" s="279"/>
      <c r="K412" s="279"/>
      <c r="L412" s="279"/>
      <c r="M412" s="279"/>
      <c r="N412" s="279"/>
      <c r="O412" s="279"/>
      <c r="P412" s="279"/>
      <c r="Q412" s="279"/>
      <c r="R412" s="279"/>
      <c r="S412" s="279"/>
      <c r="T412" s="279"/>
      <c r="U412" s="279"/>
      <c r="V412" s="279"/>
      <c r="W412" s="279"/>
      <c r="X412" s="136"/>
      <c r="Y412" s="282"/>
    </row>
    <row r="413" spans="1:25" ht="38.25" customHeight="1">
      <c r="A413" s="61"/>
      <c r="B413" s="322" t="s">
        <v>2</v>
      </c>
      <c r="C413" s="323"/>
      <c r="D413" s="323"/>
      <c r="E413" s="323"/>
      <c r="F413" s="323"/>
      <c r="G413" s="323"/>
      <c r="H413" s="323"/>
      <c r="I413" s="323"/>
      <c r="J413" s="323"/>
      <c r="K413" s="323"/>
      <c r="L413" s="323"/>
      <c r="M413" s="323"/>
      <c r="N413" s="323"/>
      <c r="O413" s="324"/>
      <c r="P413" s="63"/>
      <c r="Q413" s="63"/>
      <c r="R413" s="63"/>
      <c r="S413" s="63"/>
      <c r="T413" s="63"/>
      <c r="U413" s="63"/>
      <c r="V413" s="63"/>
      <c r="W413" s="63"/>
      <c r="X413" s="63"/>
      <c r="Y413" s="14"/>
    </row>
    <row r="414" spans="1:25" s="6" customFormat="1" ht="18.75" customHeight="1">
      <c r="A414" s="296" t="s">
        <v>104</v>
      </c>
      <c r="B414" s="300" t="s">
        <v>378</v>
      </c>
      <c r="C414" s="303"/>
      <c r="D414" s="319"/>
      <c r="E414" s="285">
        <f>E418</f>
        <v>0</v>
      </c>
      <c r="F414" s="285">
        <f aca="true" t="shared" si="39" ref="F414:W414">F418</f>
        <v>67000</v>
      </c>
      <c r="G414" s="285">
        <f t="shared" si="39"/>
        <v>0</v>
      </c>
      <c r="H414" s="285">
        <f t="shared" si="39"/>
        <v>457160.8</v>
      </c>
      <c r="I414" s="285">
        <f t="shared" si="39"/>
        <v>0</v>
      </c>
      <c r="J414" s="285">
        <f t="shared" si="39"/>
        <v>67000</v>
      </c>
      <c r="K414" s="285">
        <f t="shared" si="39"/>
        <v>0</v>
      </c>
      <c r="L414" s="285">
        <f t="shared" si="39"/>
        <v>0</v>
      </c>
      <c r="M414" s="285">
        <f t="shared" si="39"/>
        <v>0</v>
      </c>
      <c r="N414" s="285">
        <f t="shared" si="39"/>
        <v>0</v>
      </c>
      <c r="O414" s="285">
        <f t="shared" si="39"/>
        <v>0</v>
      </c>
      <c r="P414" s="285">
        <f t="shared" si="39"/>
        <v>0</v>
      </c>
      <c r="Q414" s="285">
        <f t="shared" si="39"/>
        <v>0</v>
      </c>
      <c r="R414" s="285">
        <f t="shared" si="39"/>
        <v>0</v>
      </c>
      <c r="S414" s="285">
        <f t="shared" si="39"/>
        <v>0</v>
      </c>
      <c r="T414" s="285">
        <f t="shared" si="39"/>
        <v>0</v>
      </c>
      <c r="U414" s="285">
        <f t="shared" si="39"/>
        <v>0</v>
      </c>
      <c r="V414" s="285">
        <f t="shared" si="39"/>
        <v>0</v>
      </c>
      <c r="W414" s="285">
        <f t="shared" si="39"/>
        <v>0</v>
      </c>
      <c r="X414" s="33"/>
      <c r="Y414" s="280"/>
    </row>
    <row r="415" spans="1:25" s="6" customFormat="1" ht="18.75" customHeight="1">
      <c r="A415" s="296"/>
      <c r="B415" s="301"/>
      <c r="C415" s="304"/>
      <c r="D415" s="320"/>
      <c r="E415" s="286"/>
      <c r="F415" s="286"/>
      <c r="G415" s="286"/>
      <c r="H415" s="286"/>
      <c r="I415" s="286"/>
      <c r="J415" s="286"/>
      <c r="K415" s="286"/>
      <c r="L415" s="286"/>
      <c r="M415" s="286"/>
      <c r="N415" s="286"/>
      <c r="O415" s="286"/>
      <c r="P415" s="286"/>
      <c r="Q415" s="286"/>
      <c r="R415" s="286"/>
      <c r="S415" s="286"/>
      <c r="T415" s="286"/>
      <c r="U415" s="286"/>
      <c r="V415" s="286"/>
      <c r="W415" s="286"/>
      <c r="X415" s="127"/>
      <c r="Y415" s="281"/>
    </row>
    <row r="416" spans="1:25" s="6" customFormat="1" ht="18.75" customHeight="1">
      <c r="A416" s="296"/>
      <c r="B416" s="301"/>
      <c r="C416" s="304"/>
      <c r="D416" s="320"/>
      <c r="E416" s="286"/>
      <c r="F416" s="286"/>
      <c r="G416" s="286"/>
      <c r="H416" s="286"/>
      <c r="I416" s="286"/>
      <c r="J416" s="286"/>
      <c r="K416" s="286"/>
      <c r="L416" s="286"/>
      <c r="M416" s="286"/>
      <c r="N416" s="286"/>
      <c r="O416" s="286"/>
      <c r="P416" s="286"/>
      <c r="Q416" s="286"/>
      <c r="R416" s="286"/>
      <c r="S416" s="286"/>
      <c r="T416" s="286"/>
      <c r="U416" s="286"/>
      <c r="V416" s="286"/>
      <c r="W416" s="286"/>
      <c r="X416" s="127"/>
      <c r="Y416" s="281"/>
    </row>
    <row r="417" spans="1:25" s="6" customFormat="1" ht="355.5" customHeight="1">
      <c r="A417" s="296"/>
      <c r="B417" s="302"/>
      <c r="C417" s="305"/>
      <c r="D417" s="321"/>
      <c r="E417" s="287"/>
      <c r="F417" s="287"/>
      <c r="G417" s="287"/>
      <c r="H417" s="287"/>
      <c r="I417" s="287"/>
      <c r="J417" s="287"/>
      <c r="K417" s="287"/>
      <c r="L417" s="287"/>
      <c r="M417" s="287"/>
      <c r="N417" s="287"/>
      <c r="O417" s="287"/>
      <c r="P417" s="287"/>
      <c r="Q417" s="287"/>
      <c r="R417" s="287"/>
      <c r="S417" s="287"/>
      <c r="T417" s="287"/>
      <c r="U417" s="287"/>
      <c r="V417" s="287"/>
      <c r="W417" s="287"/>
      <c r="X417" s="128"/>
      <c r="Y417" s="282"/>
    </row>
    <row r="418" spans="1:25" s="6" customFormat="1" ht="350.25" customHeight="1">
      <c r="A418" s="296" t="s">
        <v>153</v>
      </c>
      <c r="B418" s="300" t="s">
        <v>379</v>
      </c>
      <c r="C418" s="87" t="s">
        <v>359</v>
      </c>
      <c r="D418" s="300" t="s">
        <v>84</v>
      </c>
      <c r="E418" s="285">
        <v>0</v>
      </c>
      <c r="F418" s="206">
        <v>67000</v>
      </c>
      <c r="G418" s="206">
        <v>0</v>
      </c>
      <c r="H418" s="206">
        <v>457160.8</v>
      </c>
      <c r="I418" s="206">
        <v>0</v>
      </c>
      <c r="J418" s="206">
        <v>67000</v>
      </c>
      <c r="K418" s="206">
        <v>0</v>
      </c>
      <c r="L418" s="206">
        <v>0</v>
      </c>
      <c r="M418" s="206">
        <v>0</v>
      </c>
      <c r="N418" s="206">
        <v>0</v>
      </c>
      <c r="O418" s="206">
        <v>0</v>
      </c>
      <c r="P418" s="206">
        <v>0</v>
      </c>
      <c r="Q418" s="206">
        <v>0</v>
      </c>
      <c r="R418" s="206">
        <v>0</v>
      </c>
      <c r="S418" s="206">
        <v>0</v>
      </c>
      <c r="T418" s="206">
        <v>0</v>
      </c>
      <c r="U418" s="206">
        <v>0</v>
      </c>
      <c r="V418" s="206">
        <v>0</v>
      </c>
      <c r="W418" s="206">
        <v>0</v>
      </c>
      <c r="X418" s="54"/>
      <c r="Y418" s="280"/>
    </row>
    <row r="419" spans="1:25" s="6" customFormat="1" ht="9" customHeight="1">
      <c r="A419" s="296"/>
      <c r="B419" s="301"/>
      <c r="C419" s="88"/>
      <c r="D419" s="301"/>
      <c r="E419" s="286"/>
      <c r="F419" s="207"/>
      <c r="G419" s="207"/>
      <c r="H419" s="207"/>
      <c r="I419" s="207"/>
      <c r="J419" s="207"/>
      <c r="K419" s="207"/>
      <c r="L419" s="207"/>
      <c r="M419" s="207"/>
      <c r="N419" s="207"/>
      <c r="O419" s="207"/>
      <c r="P419" s="207"/>
      <c r="Q419" s="207"/>
      <c r="R419" s="207"/>
      <c r="S419" s="207"/>
      <c r="T419" s="207"/>
      <c r="U419" s="207"/>
      <c r="V419" s="207"/>
      <c r="W419" s="207"/>
      <c r="X419" s="55"/>
      <c r="Y419" s="281"/>
    </row>
    <row r="420" spans="1:25" s="6" customFormat="1" ht="335.25" customHeight="1" hidden="1">
      <c r="A420" s="296"/>
      <c r="B420" s="302"/>
      <c r="C420" s="89"/>
      <c r="D420" s="302"/>
      <c r="E420" s="287"/>
      <c r="F420" s="208"/>
      <c r="G420" s="208"/>
      <c r="H420" s="208"/>
      <c r="I420" s="208"/>
      <c r="J420" s="208"/>
      <c r="K420" s="208"/>
      <c r="L420" s="208"/>
      <c r="M420" s="208"/>
      <c r="N420" s="208"/>
      <c r="O420" s="208"/>
      <c r="P420" s="208"/>
      <c r="Q420" s="208"/>
      <c r="R420" s="208"/>
      <c r="S420" s="208"/>
      <c r="T420" s="208"/>
      <c r="U420" s="208"/>
      <c r="V420" s="208"/>
      <c r="W420" s="208"/>
      <c r="X420" s="56"/>
      <c r="Y420" s="282"/>
    </row>
    <row r="421" spans="1:25" s="6" customFormat="1" ht="18.75" customHeight="1">
      <c r="A421" s="296" t="s">
        <v>105</v>
      </c>
      <c r="B421" s="318" t="s">
        <v>380</v>
      </c>
      <c r="C421" s="303"/>
      <c r="D421" s="319"/>
      <c r="E421" s="285">
        <f>E425</f>
        <v>0</v>
      </c>
      <c r="F421" s="285">
        <f aca="true" t="shared" si="40" ref="F421:W421">F425</f>
        <v>0</v>
      </c>
      <c r="G421" s="285">
        <f t="shared" si="40"/>
        <v>0</v>
      </c>
      <c r="H421" s="285">
        <f t="shared" si="40"/>
        <v>45576.4</v>
      </c>
      <c r="I421" s="285">
        <f t="shared" si="40"/>
        <v>0</v>
      </c>
      <c r="J421" s="285">
        <f t="shared" si="40"/>
        <v>0</v>
      </c>
      <c r="K421" s="285">
        <f t="shared" si="40"/>
        <v>0</v>
      </c>
      <c r="L421" s="285">
        <f t="shared" si="40"/>
        <v>0</v>
      </c>
      <c r="M421" s="285">
        <f t="shared" si="40"/>
        <v>0</v>
      </c>
      <c r="N421" s="285">
        <f t="shared" si="40"/>
        <v>0</v>
      </c>
      <c r="O421" s="285">
        <f t="shared" si="40"/>
        <v>0</v>
      </c>
      <c r="P421" s="285">
        <f t="shared" si="40"/>
        <v>0</v>
      </c>
      <c r="Q421" s="285">
        <f t="shared" si="40"/>
        <v>0</v>
      </c>
      <c r="R421" s="285">
        <f t="shared" si="40"/>
        <v>0</v>
      </c>
      <c r="S421" s="285">
        <f t="shared" si="40"/>
        <v>0</v>
      </c>
      <c r="T421" s="285">
        <f t="shared" si="40"/>
        <v>0</v>
      </c>
      <c r="U421" s="285">
        <f t="shared" si="40"/>
        <v>0</v>
      </c>
      <c r="V421" s="285">
        <f t="shared" si="40"/>
        <v>0</v>
      </c>
      <c r="W421" s="285">
        <f t="shared" si="40"/>
        <v>0</v>
      </c>
      <c r="X421" s="33"/>
      <c r="Y421" s="280"/>
    </row>
    <row r="422" spans="1:25" s="6" customFormat="1" ht="18.75" customHeight="1">
      <c r="A422" s="296"/>
      <c r="B422" s="318"/>
      <c r="C422" s="304"/>
      <c r="D422" s="320"/>
      <c r="E422" s="286"/>
      <c r="F422" s="286"/>
      <c r="G422" s="286"/>
      <c r="H422" s="286"/>
      <c r="I422" s="286"/>
      <c r="J422" s="286"/>
      <c r="K422" s="286"/>
      <c r="L422" s="286"/>
      <c r="M422" s="286"/>
      <c r="N422" s="286"/>
      <c r="O422" s="286"/>
      <c r="P422" s="286"/>
      <c r="Q422" s="286"/>
      <c r="R422" s="286"/>
      <c r="S422" s="286"/>
      <c r="T422" s="286"/>
      <c r="U422" s="286"/>
      <c r="V422" s="286"/>
      <c r="W422" s="286"/>
      <c r="X422" s="127"/>
      <c r="Y422" s="281"/>
    </row>
    <row r="423" spans="1:25" s="6" customFormat="1" ht="20.25" customHeight="1">
      <c r="A423" s="296"/>
      <c r="B423" s="318"/>
      <c r="C423" s="304"/>
      <c r="D423" s="320"/>
      <c r="E423" s="286"/>
      <c r="F423" s="286"/>
      <c r="G423" s="286"/>
      <c r="H423" s="286"/>
      <c r="I423" s="286"/>
      <c r="J423" s="286"/>
      <c r="K423" s="286"/>
      <c r="L423" s="286"/>
      <c r="M423" s="286"/>
      <c r="N423" s="286"/>
      <c r="O423" s="286"/>
      <c r="P423" s="286"/>
      <c r="Q423" s="286"/>
      <c r="R423" s="286"/>
      <c r="S423" s="286"/>
      <c r="T423" s="286"/>
      <c r="U423" s="286"/>
      <c r="V423" s="286"/>
      <c r="W423" s="286"/>
      <c r="X423" s="127"/>
      <c r="Y423" s="281"/>
    </row>
    <row r="424" spans="1:25" s="6" customFormat="1" ht="30.75" customHeight="1">
      <c r="A424" s="296"/>
      <c r="B424" s="318"/>
      <c r="C424" s="305"/>
      <c r="D424" s="321"/>
      <c r="E424" s="287"/>
      <c r="F424" s="287"/>
      <c r="G424" s="287"/>
      <c r="H424" s="287"/>
      <c r="I424" s="287"/>
      <c r="J424" s="287"/>
      <c r="K424" s="287"/>
      <c r="L424" s="287"/>
      <c r="M424" s="287"/>
      <c r="N424" s="287"/>
      <c r="O424" s="287"/>
      <c r="P424" s="287"/>
      <c r="Q424" s="287"/>
      <c r="R424" s="287"/>
      <c r="S424" s="287"/>
      <c r="T424" s="287"/>
      <c r="U424" s="287"/>
      <c r="V424" s="287"/>
      <c r="W424" s="287"/>
      <c r="X424" s="128"/>
      <c r="Y424" s="282"/>
    </row>
    <row r="425" spans="1:25" s="6" customFormat="1" ht="18.75" customHeight="1">
      <c r="A425" s="296" t="s">
        <v>114</v>
      </c>
      <c r="B425" s="318" t="s">
        <v>381</v>
      </c>
      <c r="C425" s="303"/>
      <c r="D425" s="300" t="s">
        <v>84</v>
      </c>
      <c r="E425" s="285">
        <v>0</v>
      </c>
      <c r="F425" s="285">
        <v>0</v>
      </c>
      <c r="G425" s="285">
        <v>0</v>
      </c>
      <c r="H425" s="285">
        <v>45576.4</v>
      </c>
      <c r="I425" s="285">
        <v>0</v>
      </c>
      <c r="J425" s="285">
        <v>0</v>
      </c>
      <c r="K425" s="285">
        <v>0</v>
      </c>
      <c r="L425" s="285">
        <v>0</v>
      </c>
      <c r="M425" s="285">
        <v>0</v>
      </c>
      <c r="N425" s="285">
        <v>0</v>
      </c>
      <c r="O425" s="285">
        <v>0</v>
      </c>
      <c r="P425" s="285">
        <v>0</v>
      </c>
      <c r="Q425" s="285">
        <v>0</v>
      </c>
      <c r="R425" s="285">
        <v>0</v>
      </c>
      <c r="S425" s="285">
        <v>0</v>
      </c>
      <c r="T425" s="285">
        <v>0</v>
      </c>
      <c r="U425" s="285">
        <v>0</v>
      </c>
      <c r="V425" s="285">
        <v>0</v>
      </c>
      <c r="W425" s="285">
        <v>0</v>
      </c>
      <c r="X425" s="33"/>
      <c r="Y425" s="280"/>
    </row>
    <row r="426" spans="1:25" s="6" customFormat="1" ht="18.75" customHeight="1">
      <c r="A426" s="296"/>
      <c r="B426" s="318"/>
      <c r="C426" s="304"/>
      <c r="D426" s="301"/>
      <c r="E426" s="286"/>
      <c r="F426" s="286"/>
      <c r="G426" s="286"/>
      <c r="H426" s="286"/>
      <c r="I426" s="286"/>
      <c r="J426" s="286"/>
      <c r="K426" s="286"/>
      <c r="L426" s="286"/>
      <c r="M426" s="286"/>
      <c r="N426" s="286"/>
      <c r="O426" s="286"/>
      <c r="P426" s="286"/>
      <c r="Q426" s="286"/>
      <c r="R426" s="286"/>
      <c r="S426" s="286"/>
      <c r="T426" s="286"/>
      <c r="U426" s="286"/>
      <c r="V426" s="286"/>
      <c r="W426" s="286"/>
      <c r="X426" s="127"/>
      <c r="Y426" s="281"/>
    </row>
    <row r="427" spans="1:25" s="6" customFormat="1" ht="127.5" customHeight="1">
      <c r="A427" s="296"/>
      <c r="B427" s="318"/>
      <c r="C427" s="305"/>
      <c r="D427" s="302"/>
      <c r="E427" s="287"/>
      <c r="F427" s="287"/>
      <c r="G427" s="287"/>
      <c r="H427" s="287"/>
      <c r="I427" s="287"/>
      <c r="J427" s="287"/>
      <c r="K427" s="287"/>
      <c r="L427" s="287"/>
      <c r="M427" s="287"/>
      <c r="N427" s="287"/>
      <c r="O427" s="287"/>
      <c r="P427" s="287"/>
      <c r="Q427" s="287"/>
      <c r="R427" s="287"/>
      <c r="S427" s="287"/>
      <c r="T427" s="287"/>
      <c r="U427" s="287"/>
      <c r="V427" s="287"/>
      <c r="W427" s="287"/>
      <c r="X427" s="128"/>
      <c r="Y427" s="282"/>
    </row>
    <row r="428" spans="1:25" s="13" customFormat="1" ht="18.75" customHeight="1">
      <c r="A428" s="288"/>
      <c r="B428" s="306" t="s">
        <v>238</v>
      </c>
      <c r="C428" s="315"/>
      <c r="D428" s="290"/>
      <c r="E428" s="311">
        <f aca="true" t="shared" si="41" ref="E428:K428">E414+E421</f>
        <v>0</v>
      </c>
      <c r="F428" s="311">
        <f>F414+F421</f>
        <v>67000</v>
      </c>
      <c r="G428" s="311">
        <f t="shared" si="41"/>
        <v>0</v>
      </c>
      <c r="H428" s="311">
        <f t="shared" si="41"/>
        <v>502737.2</v>
      </c>
      <c r="I428" s="308">
        <f t="shared" si="41"/>
        <v>0</v>
      </c>
      <c r="J428" s="308">
        <f t="shared" si="41"/>
        <v>67000</v>
      </c>
      <c r="K428" s="308">
        <f t="shared" si="41"/>
        <v>0</v>
      </c>
      <c r="L428" s="308">
        <f>L414+L421</f>
        <v>0</v>
      </c>
      <c r="M428" s="308">
        <f aca="true" t="shared" si="42" ref="M428:W428">M414+M421</f>
        <v>0</v>
      </c>
      <c r="N428" s="308">
        <f t="shared" si="42"/>
        <v>0</v>
      </c>
      <c r="O428" s="308">
        <f t="shared" si="42"/>
        <v>0</v>
      </c>
      <c r="P428" s="308">
        <f t="shared" si="42"/>
        <v>0</v>
      </c>
      <c r="Q428" s="308">
        <f t="shared" si="42"/>
        <v>0</v>
      </c>
      <c r="R428" s="308">
        <f t="shared" si="42"/>
        <v>0</v>
      </c>
      <c r="S428" s="308">
        <f t="shared" si="42"/>
        <v>0</v>
      </c>
      <c r="T428" s="308">
        <f t="shared" si="42"/>
        <v>0</v>
      </c>
      <c r="U428" s="308">
        <f t="shared" si="42"/>
        <v>0</v>
      </c>
      <c r="V428" s="308">
        <f t="shared" si="42"/>
        <v>0</v>
      </c>
      <c r="W428" s="308">
        <f t="shared" si="42"/>
        <v>0</v>
      </c>
      <c r="X428" s="137"/>
      <c r="Y428" s="280"/>
    </row>
    <row r="429" spans="1:25" s="13" customFormat="1" ht="8.25" customHeight="1">
      <c r="A429" s="289"/>
      <c r="B429" s="306"/>
      <c r="C429" s="316"/>
      <c r="D429" s="291"/>
      <c r="E429" s="312"/>
      <c r="F429" s="312"/>
      <c r="G429" s="312"/>
      <c r="H429" s="312"/>
      <c r="I429" s="309"/>
      <c r="J429" s="309"/>
      <c r="K429" s="309"/>
      <c r="L429" s="309"/>
      <c r="M429" s="309"/>
      <c r="N429" s="309"/>
      <c r="O429" s="309"/>
      <c r="P429" s="309"/>
      <c r="Q429" s="309"/>
      <c r="R429" s="309"/>
      <c r="S429" s="309"/>
      <c r="T429" s="309"/>
      <c r="U429" s="309"/>
      <c r="V429" s="309"/>
      <c r="W429" s="309"/>
      <c r="X429" s="138"/>
      <c r="Y429" s="281"/>
    </row>
    <row r="430" spans="1:25" s="13" customFormat="1" ht="0.75" customHeight="1" hidden="1">
      <c r="A430" s="289"/>
      <c r="B430" s="306"/>
      <c r="C430" s="316"/>
      <c r="D430" s="291"/>
      <c r="E430" s="312"/>
      <c r="F430" s="312"/>
      <c r="G430" s="312"/>
      <c r="H430" s="312"/>
      <c r="I430" s="309"/>
      <c r="J430" s="309"/>
      <c r="K430" s="309"/>
      <c r="L430" s="309"/>
      <c r="M430" s="309"/>
      <c r="N430" s="309"/>
      <c r="O430" s="309"/>
      <c r="P430" s="309"/>
      <c r="Q430" s="309"/>
      <c r="R430" s="309"/>
      <c r="S430" s="309"/>
      <c r="T430" s="309"/>
      <c r="U430" s="309"/>
      <c r="V430" s="309"/>
      <c r="W430" s="309"/>
      <c r="X430" s="138"/>
      <c r="Y430" s="281"/>
    </row>
    <row r="431" spans="1:25" s="13" customFormat="1" ht="18.75" customHeight="1" hidden="1">
      <c r="A431" s="314"/>
      <c r="B431" s="306"/>
      <c r="C431" s="317"/>
      <c r="D431" s="292"/>
      <c r="E431" s="313"/>
      <c r="F431" s="313"/>
      <c r="G431" s="313"/>
      <c r="H431" s="313"/>
      <c r="I431" s="310"/>
      <c r="J431" s="310"/>
      <c r="K431" s="310"/>
      <c r="L431" s="310"/>
      <c r="M431" s="310"/>
      <c r="N431" s="310"/>
      <c r="O431" s="310"/>
      <c r="P431" s="310"/>
      <c r="Q431" s="310"/>
      <c r="R431" s="310"/>
      <c r="S431" s="310"/>
      <c r="T431" s="310"/>
      <c r="U431" s="310"/>
      <c r="V431" s="310"/>
      <c r="W431" s="310"/>
      <c r="X431" s="139"/>
      <c r="Y431" s="282"/>
    </row>
    <row r="432" spans="1:25" ht="25.5" customHeight="1">
      <c r="A432" s="61"/>
      <c r="B432" s="306" t="s">
        <v>263</v>
      </c>
      <c r="C432" s="306"/>
      <c r="D432" s="307"/>
      <c r="E432" s="307"/>
      <c r="F432" s="307"/>
      <c r="G432" s="307"/>
      <c r="H432" s="307"/>
      <c r="I432" s="307"/>
      <c r="J432" s="307"/>
      <c r="K432" s="307"/>
      <c r="L432" s="307"/>
      <c r="M432" s="307"/>
      <c r="N432" s="307"/>
      <c r="O432" s="307"/>
      <c r="P432" s="63"/>
      <c r="Q432" s="63"/>
      <c r="R432" s="63"/>
      <c r="S432" s="63"/>
      <c r="T432" s="63"/>
      <c r="U432" s="63"/>
      <c r="V432" s="63"/>
      <c r="W432" s="63"/>
      <c r="X432" s="63"/>
      <c r="Y432" s="14"/>
    </row>
    <row r="433" spans="1:25" ht="111" customHeight="1">
      <c r="A433" s="296" t="s">
        <v>104</v>
      </c>
      <c r="B433" s="211" t="s">
        <v>370</v>
      </c>
      <c r="C433" s="303" t="s">
        <v>360</v>
      </c>
      <c r="D433" s="300" t="s">
        <v>285</v>
      </c>
      <c r="E433" s="285">
        <v>0</v>
      </c>
      <c r="F433" s="285">
        <v>797</v>
      </c>
      <c r="G433" s="285">
        <v>0</v>
      </c>
      <c r="H433" s="285">
        <v>3188</v>
      </c>
      <c r="I433" s="285">
        <v>0</v>
      </c>
      <c r="J433" s="285">
        <v>797</v>
      </c>
      <c r="K433" s="285">
        <v>0</v>
      </c>
      <c r="L433" s="285">
        <v>0</v>
      </c>
      <c r="M433" s="285">
        <v>0</v>
      </c>
      <c r="N433" s="285">
        <v>0</v>
      </c>
      <c r="O433" s="285">
        <v>0</v>
      </c>
      <c r="P433" s="285">
        <v>0</v>
      </c>
      <c r="Q433" s="285">
        <v>0</v>
      </c>
      <c r="R433" s="285">
        <v>0</v>
      </c>
      <c r="S433" s="285">
        <v>0</v>
      </c>
      <c r="T433" s="285">
        <v>0</v>
      </c>
      <c r="U433" s="285">
        <v>0</v>
      </c>
      <c r="V433" s="285">
        <v>0</v>
      </c>
      <c r="W433" s="285">
        <v>0</v>
      </c>
      <c r="X433" s="33"/>
      <c r="Y433" s="280"/>
    </row>
    <row r="434" spans="1:25" ht="84" customHeight="1">
      <c r="A434" s="296"/>
      <c r="B434" s="212"/>
      <c r="C434" s="304"/>
      <c r="D434" s="301"/>
      <c r="E434" s="286"/>
      <c r="F434" s="286"/>
      <c r="G434" s="286"/>
      <c r="H434" s="286"/>
      <c r="I434" s="286"/>
      <c r="J434" s="286"/>
      <c r="K434" s="286"/>
      <c r="L434" s="286"/>
      <c r="M434" s="286"/>
      <c r="N434" s="286"/>
      <c r="O434" s="286"/>
      <c r="P434" s="286"/>
      <c r="Q434" s="286"/>
      <c r="R434" s="286"/>
      <c r="S434" s="286"/>
      <c r="T434" s="286"/>
      <c r="U434" s="286"/>
      <c r="V434" s="286"/>
      <c r="W434" s="286"/>
      <c r="X434" s="127"/>
      <c r="Y434" s="281"/>
    </row>
    <row r="435" spans="1:25" ht="18.75" customHeight="1" hidden="1">
      <c r="A435" s="296"/>
      <c r="B435" s="212"/>
      <c r="C435" s="88"/>
      <c r="D435" s="301"/>
      <c r="E435" s="286"/>
      <c r="F435" s="286"/>
      <c r="G435" s="286"/>
      <c r="H435" s="286"/>
      <c r="I435" s="286"/>
      <c r="J435" s="286"/>
      <c r="K435" s="286"/>
      <c r="L435" s="286"/>
      <c r="M435" s="286"/>
      <c r="N435" s="286"/>
      <c r="O435" s="286"/>
      <c r="P435" s="286"/>
      <c r="Q435" s="286"/>
      <c r="R435" s="286"/>
      <c r="S435" s="286"/>
      <c r="T435" s="286"/>
      <c r="U435" s="286"/>
      <c r="V435" s="286"/>
      <c r="W435" s="286"/>
      <c r="X435" s="127"/>
      <c r="Y435" s="281"/>
    </row>
    <row r="436" spans="1:25" ht="18.75" customHeight="1" hidden="1">
      <c r="A436" s="296"/>
      <c r="B436" s="212"/>
      <c r="C436" s="88"/>
      <c r="D436" s="301"/>
      <c r="E436" s="286"/>
      <c r="F436" s="286"/>
      <c r="G436" s="286"/>
      <c r="H436" s="286"/>
      <c r="I436" s="286"/>
      <c r="J436" s="286"/>
      <c r="K436" s="286"/>
      <c r="L436" s="286"/>
      <c r="M436" s="286"/>
      <c r="N436" s="286"/>
      <c r="O436" s="286"/>
      <c r="P436" s="286"/>
      <c r="Q436" s="286"/>
      <c r="R436" s="286"/>
      <c r="S436" s="286"/>
      <c r="T436" s="286"/>
      <c r="U436" s="286"/>
      <c r="V436" s="286"/>
      <c r="W436" s="286"/>
      <c r="X436" s="127"/>
      <c r="Y436" s="281"/>
    </row>
    <row r="437" spans="1:25" ht="18.75" customHeight="1" hidden="1">
      <c r="A437" s="296"/>
      <c r="B437" s="213"/>
      <c r="C437" s="89"/>
      <c r="D437" s="302"/>
      <c r="E437" s="287"/>
      <c r="F437" s="287"/>
      <c r="G437" s="287"/>
      <c r="H437" s="287"/>
      <c r="I437" s="287"/>
      <c r="J437" s="287"/>
      <c r="K437" s="287"/>
      <c r="L437" s="287"/>
      <c r="M437" s="287"/>
      <c r="N437" s="287"/>
      <c r="O437" s="287"/>
      <c r="P437" s="287"/>
      <c r="Q437" s="287"/>
      <c r="R437" s="287"/>
      <c r="S437" s="287"/>
      <c r="T437" s="287"/>
      <c r="U437" s="287"/>
      <c r="V437" s="287"/>
      <c r="W437" s="287"/>
      <c r="X437" s="128"/>
      <c r="Y437" s="282"/>
    </row>
    <row r="438" spans="1:25" ht="37.5" customHeight="1">
      <c r="A438" s="296" t="s">
        <v>105</v>
      </c>
      <c r="B438" s="211" t="s">
        <v>371</v>
      </c>
      <c r="C438" s="303" t="s">
        <v>361</v>
      </c>
      <c r="D438" s="300" t="s">
        <v>285</v>
      </c>
      <c r="E438" s="285">
        <v>0</v>
      </c>
      <c r="F438" s="285">
        <v>10191.7</v>
      </c>
      <c r="G438" s="285">
        <v>0</v>
      </c>
      <c r="H438" s="285">
        <v>91759.5</v>
      </c>
      <c r="I438" s="285">
        <v>0</v>
      </c>
      <c r="J438" s="285">
        <v>10191.7</v>
      </c>
      <c r="K438" s="285">
        <v>0</v>
      </c>
      <c r="L438" s="285">
        <v>0</v>
      </c>
      <c r="M438" s="285">
        <v>0</v>
      </c>
      <c r="N438" s="285">
        <v>0</v>
      </c>
      <c r="O438" s="285">
        <v>0</v>
      </c>
      <c r="P438" s="285">
        <v>0</v>
      </c>
      <c r="Q438" s="285">
        <v>0</v>
      </c>
      <c r="R438" s="285">
        <v>0</v>
      </c>
      <c r="S438" s="285">
        <v>0</v>
      </c>
      <c r="T438" s="285">
        <v>0</v>
      </c>
      <c r="U438" s="285">
        <v>0</v>
      </c>
      <c r="V438" s="285">
        <v>0</v>
      </c>
      <c r="W438" s="285">
        <v>0</v>
      </c>
      <c r="X438" s="33"/>
      <c r="Y438" s="280"/>
    </row>
    <row r="439" spans="1:25" ht="18.75" customHeight="1">
      <c r="A439" s="296"/>
      <c r="B439" s="212"/>
      <c r="C439" s="304"/>
      <c r="D439" s="301"/>
      <c r="E439" s="286"/>
      <c r="F439" s="286"/>
      <c r="G439" s="286"/>
      <c r="H439" s="286"/>
      <c r="I439" s="286"/>
      <c r="J439" s="286"/>
      <c r="K439" s="286"/>
      <c r="L439" s="286"/>
      <c r="M439" s="286"/>
      <c r="N439" s="286"/>
      <c r="O439" s="286"/>
      <c r="P439" s="286"/>
      <c r="Q439" s="286"/>
      <c r="R439" s="286"/>
      <c r="S439" s="286"/>
      <c r="T439" s="286"/>
      <c r="U439" s="286"/>
      <c r="V439" s="286"/>
      <c r="W439" s="286"/>
      <c r="X439" s="127"/>
      <c r="Y439" s="281"/>
    </row>
    <row r="440" spans="1:25" ht="18.75" customHeight="1">
      <c r="A440" s="296"/>
      <c r="B440" s="212"/>
      <c r="C440" s="304"/>
      <c r="D440" s="301"/>
      <c r="E440" s="286"/>
      <c r="F440" s="286"/>
      <c r="G440" s="286"/>
      <c r="H440" s="286"/>
      <c r="I440" s="286"/>
      <c r="J440" s="286"/>
      <c r="K440" s="286"/>
      <c r="L440" s="286"/>
      <c r="M440" s="286"/>
      <c r="N440" s="286"/>
      <c r="O440" s="286"/>
      <c r="P440" s="286"/>
      <c r="Q440" s="286"/>
      <c r="R440" s="286"/>
      <c r="S440" s="286"/>
      <c r="T440" s="286"/>
      <c r="U440" s="286"/>
      <c r="V440" s="286"/>
      <c r="W440" s="286"/>
      <c r="X440" s="127"/>
      <c r="Y440" s="281"/>
    </row>
    <row r="441" spans="1:25" ht="18.75" customHeight="1">
      <c r="A441" s="296"/>
      <c r="B441" s="212"/>
      <c r="C441" s="304"/>
      <c r="D441" s="301"/>
      <c r="E441" s="286"/>
      <c r="F441" s="286"/>
      <c r="G441" s="286"/>
      <c r="H441" s="286"/>
      <c r="I441" s="286"/>
      <c r="J441" s="286"/>
      <c r="K441" s="286"/>
      <c r="L441" s="286"/>
      <c r="M441" s="286"/>
      <c r="N441" s="286"/>
      <c r="O441" s="286"/>
      <c r="P441" s="286"/>
      <c r="Q441" s="286"/>
      <c r="R441" s="286"/>
      <c r="S441" s="286"/>
      <c r="T441" s="286"/>
      <c r="U441" s="286"/>
      <c r="V441" s="286"/>
      <c r="W441" s="286"/>
      <c r="X441" s="127"/>
      <c r="Y441" s="281"/>
    </row>
    <row r="442" spans="1:25" ht="84.75" customHeight="1">
      <c r="A442" s="296"/>
      <c r="B442" s="213"/>
      <c r="C442" s="305"/>
      <c r="D442" s="302"/>
      <c r="E442" s="287"/>
      <c r="F442" s="287"/>
      <c r="G442" s="287"/>
      <c r="H442" s="287"/>
      <c r="I442" s="287"/>
      <c r="J442" s="287"/>
      <c r="K442" s="287"/>
      <c r="L442" s="287"/>
      <c r="M442" s="287"/>
      <c r="N442" s="287"/>
      <c r="O442" s="287"/>
      <c r="P442" s="287"/>
      <c r="Q442" s="287"/>
      <c r="R442" s="287"/>
      <c r="S442" s="287"/>
      <c r="T442" s="287"/>
      <c r="U442" s="287"/>
      <c r="V442" s="287"/>
      <c r="W442" s="287"/>
      <c r="X442" s="128"/>
      <c r="Y442" s="282"/>
    </row>
    <row r="443" spans="1:25" ht="37.5" customHeight="1">
      <c r="A443" s="296" t="s">
        <v>106</v>
      </c>
      <c r="B443" s="211" t="s">
        <v>372</v>
      </c>
      <c r="C443" s="303" t="s">
        <v>362</v>
      </c>
      <c r="D443" s="300" t="s">
        <v>285</v>
      </c>
      <c r="E443" s="285">
        <v>0</v>
      </c>
      <c r="F443" s="285">
        <v>3949.9</v>
      </c>
      <c r="G443" s="285">
        <v>0</v>
      </c>
      <c r="H443" s="285">
        <v>35549.1</v>
      </c>
      <c r="I443" s="285">
        <v>0</v>
      </c>
      <c r="J443" s="285">
        <v>3949.9</v>
      </c>
      <c r="K443" s="285">
        <v>0</v>
      </c>
      <c r="L443" s="285">
        <v>0</v>
      </c>
      <c r="M443" s="285">
        <v>0</v>
      </c>
      <c r="N443" s="285">
        <v>0</v>
      </c>
      <c r="O443" s="285">
        <v>0</v>
      </c>
      <c r="P443" s="285">
        <v>0</v>
      </c>
      <c r="Q443" s="285">
        <v>0</v>
      </c>
      <c r="R443" s="285">
        <v>0</v>
      </c>
      <c r="S443" s="285">
        <v>0</v>
      </c>
      <c r="T443" s="285">
        <v>0</v>
      </c>
      <c r="U443" s="285">
        <v>0</v>
      </c>
      <c r="V443" s="285">
        <v>0</v>
      </c>
      <c r="W443" s="285">
        <v>0</v>
      </c>
      <c r="X443" s="33"/>
      <c r="Y443" s="280"/>
    </row>
    <row r="444" spans="1:25" ht="18.75" customHeight="1">
      <c r="A444" s="296"/>
      <c r="B444" s="212"/>
      <c r="C444" s="304"/>
      <c r="D444" s="301"/>
      <c r="E444" s="286"/>
      <c r="F444" s="286"/>
      <c r="G444" s="286"/>
      <c r="H444" s="286"/>
      <c r="I444" s="286"/>
      <c r="J444" s="286"/>
      <c r="K444" s="286"/>
      <c r="L444" s="286"/>
      <c r="M444" s="286"/>
      <c r="N444" s="286"/>
      <c r="O444" s="286"/>
      <c r="P444" s="286"/>
      <c r="Q444" s="286"/>
      <c r="R444" s="286"/>
      <c r="S444" s="286"/>
      <c r="T444" s="286"/>
      <c r="U444" s="286"/>
      <c r="V444" s="286"/>
      <c r="W444" s="286"/>
      <c r="X444" s="127"/>
      <c r="Y444" s="281"/>
    </row>
    <row r="445" spans="1:25" ht="18.75" customHeight="1">
      <c r="A445" s="296"/>
      <c r="B445" s="212"/>
      <c r="C445" s="304"/>
      <c r="D445" s="301"/>
      <c r="E445" s="286"/>
      <c r="F445" s="286"/>
      <c r="G445" s="286"/>
      <c r="H445" s="286"/>
      <c r="I445" s="286"/>
      <c r="J445" s="286"/>
      <c r="K445" s="286"/>
      <c r="L445" s="286"/>
      <c r="M445" s="286"/>
      <c r="N445" s="286"/>
      <c r="O445" s="286"/>
      <c r="P445" s="286"/>
      <c r="Q445" s="286"/>
      <c r="R445" s="286"/>
      <c r="S445" s="286"/>
      <c r="T445" s="286"/>
      <c r="U445" s="286"/>
      <c r="V445" s="286"/>
      <c r="W445" s="286"/>
      <c r="X445" s="127"/>
      <c r="Y445" s="281"/>
    </row>
    <row r="446" spans="1:25" ht="18.75" customHeight="1">
      <c r="A446" s="296"/>
      <c r="B446" s="212"/>
      <c r="C446" s="304"/>
      <c r="D446" s="301"/>
      <c r="E446" s="286"/>
      <c r="F446" s="286"/>
      <c r="G446" s="286"/>
      <c r="H446" s="286"/>
      <c r="I446" s="286"/>
      <c r="J446" s="286"/>
      <c r="K446" s="286"/>
      <c r="L446" s="286"/>
      <c r="M446" s="286"/>
      <c r="N446" s="286"/>
      <c r="O446" s="286"/>
      <c r="P446" s="286"/>
      <c r="Q446" s="286"/>
      <c r="R446" s="286"/>
      <c r="S446" s="286"/>
      <c r="T446" s="286"/>
      <c r="U446" s="286"/>
      <c r="V446" s="286"/>
      <c r="W446" s="286"/>
      <c r="X446" s="127"/>
      <c r="Y446" s="281"/>
    </row>
    <row r="447" spans="1:25" ht="93.75" customHeight="1">
      <c r="A447" s="296"/>
      <c r="B447" s="213"/>
      <c r="C447" s="305"/>
      <c r="D447" s="302"/>
      <c r="E447" s="287"/>
      <c r="F447" s="287"/>
      <c r="G447" s="287"/>
      <c r="H447" s="287"/>
      <c r="I447" s="287"/>
      <c r="J447" s="287"/>
      <c r="K447" s="287"/>
      <c r="L447" s="287"/>
      <c r="M447" s="287"/>
      <c r="N447" s="287"/>
      <c r="O447" s="287"/>
      <c r="P447" s="287"/>
      <c r="Q447" s="287"/>
      <c r="R447" s="287"/>
      <c r="S447" s="287"/>
      <c r="T447" s="287"/>
      <c r="U447" s="287"/>
      <c r="V447" s="287"/>
      <c r="W447" s="287"/>
      <c r="X447" s="128"/>
      <c r="Y447" s="282"/>
    </row>
    <row r="448" spans="1:25" ht="37.5" customHeight="1">
      <c r="A448" s="296" t="s">
        <v>107</v>
      </c>
      <c r="B448" s="211" t="s">
        <v>265</v>
      </c>
      <c r="C448" s="297" t="s">
        <v>363</v>
      </c>
      <c r="D448" s="300" t="s">
        <v>286</v>
      </c>
      <c r="E448" s="285">
        <v>0</v>
      </c>
      <c r="F448" s="285">
        <v>3.1</v>
      </c>
      <c r="G448" s="285">
        <v>0</v>
      </c>
      <c r="H448" s="285">
        <v>0</v>
      </c>
      <c r="I448" s="285">
        <v>0</v>
      </c>
      <c r="J448" s="285">
        <v>3.1</v>
      </c>
      <c r="K448" s="285">
        <v>0</v>
      </c>
      <c r="L448" s="285">
        <v>0</v>
      </c>
      <c r="M448" s="285">
        <v>0</v>
      </c>
      <c r="N448" s="285">
        <v>0</v>
      </c>
      <c r="O448" s="285">
        <v>0</v>
      </c>
      <c r="P448" s="285">
        <v>0</v>
      </c>
      <c r="Q448" s="285">
        <v>0</v>
      </c>
      <c r="R448" s="285">
        <v>0</v>
      </c>
      <c r="S448" s="285">
        <v>0</v>
      </c>
      <c r="T448" s="285">
        <v>0</v>
      </c>
      <c r="U448" s="285">
        <v>0</v>
      </c>
      <c r="V448" s="285">
        <v>0</v>
      </c>
      <c r="W448" s="285">
        <v>0</v>
      </c>
      <c r="X448" s="33"/>
      <c r="Y448" s="280"/>
    </row>
    <row r="449" spans="1:25" ht="18.75" customHeight="1">
      <c r="A449" s="296"/>
      <c r="B449" s="212"/>
      <c r="C449" s="298"/>
      <c r="D449" s="301"/>
      <c r="E449" s="286"/>
      <c r="F449" s="286"/>
      <c r="G449" s="286"/>
      <c r="H449" s="286"/>
      <c r="I449" s="286"/>
      <c r="J449" s="286"/>
      <c r="K449" s="286"/>
      <c r="L449" s="286"/>
      <c r="M449" s="286"/>
      <c r="N449" s="286"/>
      <c r="O449" s="286"/>
      <c r="P449" s="286"/>
      <c r="Q449" s="286"/>
      <c r="R449" s="286"/>
      <c r="S449" s="286"/>
      <c r="T449" s="286"/>
      <c r="U449" s="286"/>
      <c r="V449" s="286"/>
      <c r="W449" s="286"/>
      <c r="X449" s="127"/>
      <c r="Y449" s="281"/>
    </row>
    <row r="450" spans="1:25" ht="18.75" customHeight="1">
      <c r="A450" s="296"/>
      <c r="B450" s="212"/>
      <c r="C450" s="298"/>
      <c r="D450" s="301"/>
      <c r="E450" s="286"/>
      <c r="F450" s="286"/>
      <c r="G450" s="286"/>
      <c r="H450" s="286"/>
      <c r="I450" s="286"/>
      <c r="J450" s="286"/>
      <c r="K450" s="286"/>
      <c r="L450" s="286"/>
      <c r="M450" s="286"/>
      <c r="N450" s="286"/>
      <c r="O450" s="286"/>
      <c r="P450" s="286"/>
      <c r="Q450" s="286"/>
      <c r="R450" s="286"/>
      <c r="S450" s="286"/>
      <c r="T450" s="286"/>
      <c r="U450" s="286"/>
      <c r="V450" s="286"/>
      <c r="W450" s="286"/>
      <c r="X450" s="127"/>
      <c r="Y450" s="281"/>
    </row>
    <row r="451" spans="1:25" ht="18.75" customHeight="1">
      <c r="A451" s="296"/>
      <c r="B451" s="212"/>
      <c r="C451" s="298"/>
      <c r="D451" s="301"/>
      <c r="E451" s="286"/>
      <c r="F451" s="286"/>
      <c r="G451" s="286"/>
      <c r="H451" s="286"/>
      <c r="I451" s="286"/>
      <c r="J451" s="286"/>
      <c r="K451" s="286"/>
      <c r="L451" s="286"/>
      <c r="M451" s="286"/>
      <c r="N451" s="286"/>
      <c r="O451" s="286"/>
      <c r="P451" s="286"/>
      <c r="Q451" s="286"/>
      <c r="R451" s="286"/>
      <c r="S451" s="286"/>
      <c r="T451" s="286"/>
      <c r="U451" s="286"/>
      <c r="V451" s="286"/>
      <c r="W451" s="286"/>
      <c r="X451" s="127"/>
      <c r="Y451" s="281"/>
    </row>
    <row r="452" spans="1:25" ht="115.5" customHeight="1">
      <c r="A452" s="296"/>
      <c r="B452" s="213"/>
      <c r="C452" s="299"/>
      <c r="D452" s="302"/>
      <c r="E452" s="287"/>
      <c r="F452" s="287"/>
      <c r="G452" s="287"/>
      <c r="H452" s="287"/>
      <c r="I452" s="287"/>
      <c r="J452" s="287"/>
      <c r="K452" s="287"/>
      <c r="L452" s="287"/>
      <c r="M452" s="287"/>
      <c r="N452" s="287"/>
      <c r="O452" s="287"/>
      <c r="P452" s="287"/>
      <c r="Q452" s="287"/>
      <c r="R452" s="287"/>
      <c r="S452" s="287"/>
      <c r="T452" s="287"/>
      <c r="U452" s="287"/>
      <c r="V452" s="287"/>
      <c r="W452" s="287"/>
      <c r="X452" s="128"/>
      <c r="Y452" s="282"/>
    </row>
    <row r="453" spans="1:25" s="13" customFormat="1" ht="17.25" customHeight="1">
      <c r="A453" s="288"/>
      <c r="B453" s="277" t="s">
        <v>62</v>
      </c>
      <c r="C453" s="109"/>
      <c r="D453" s="290"/>
      <c r="E453" s="293">
        <f>E433+E438+E443+E448</f>
        <v>0</v>
      </c>
      <c r="F453" s="293">
        <f aca="true" t="shared" si="43" ref="F453:W453">F433+F438+F443+F448</f>
        <v>14941.7</v>
      </c>
      <c r="G453" s="293">
        <f t="shared" si="43"/>
        <v>0</v>
      </c>
      <c r="H453" s="293">
        <f t="shared" si="43"/>
        <v>130496.6</v>
      </c>
      <c r="I453" s="277">
        <f t="shared" si="43"/>
        <v>0</v>
      </c>
      <c r="J453" s="277">
        <f t="shared" si="43"/>
        <v>14941.7</v>
      </c>
      <c r="K453" s="277">
        <f t="shared" si="43"/>
        <v>0</v>
      </c>
      <c r="L453" s="277">
        <f t="shared" si="43"/>
        <v>0</v>
      </c>
      <c r="M453" s="277">
        <f t="shared" si="43"/>
        <v>0</v>
      </c>
      <c r="N453" s="277">
        <f t="shared" si="43"/>
        <v>0</v>
      </c>
      <c r="O453" s="277">
        <f t="shared" si="43"/>
        <v>0</v>
      </c>
      <c r="P453" s="277">
        <f t="shared" si="43"/>
        <v>0</v>
      </c>
      <c r="Q453" s="277">
        <f t="shared" si="43"/>
        <v>0</v>
      </c>
      <c r="R453" s="277">
        <f t="shared" si="43"/>
        <v>0</v>
      </c>
      <c r="S453" s="277">
        <f t="shared" si="43"/>
        <v>0</v>
      </c>
      <c r="T453" s="277">
        <f t="shared" si="43"/>
        <v>0</v>
      </c>
      <c r="U453" s="277">
        <f t="shared" si="43"/>
        <v>0</v>
      </c>
      <c r="V453" s="277">
        <f t="shared" si="43"/>
        <v>0</v>
      </c>
      <c r="W453" s="277">
        <f t="shared" si="43"/>
        <v>0</v>
      </c>
      <c r="X453" s="134"/>
      <c r="Y453" s="280"/>
    </row>
    <row r="454" spans="1:25" s="13" customFormat="1" ht="18.75" customHeight="1">
      <c r="A454" s="289"/>
      <c r="B454" s="278"/>
      <c r="C454" s="110"/>
      <c r="D454" s="291"/>
      <c r="E454" s="294"/>
      <c r="F454" s="294"/>
      <c r="G454" s="294"/>
      <c r="H454" s="294"/>
      <c r="I454" s="278"/>
      <c r="J454" s="278"/>
      <c r="K454" s="278"/>
      <c r="L454" s="278"/>
      <c r="M454" s="278"/>
      <c r="N454" s="278"/>
      <c r="O454" s="278"/>
      <c r="P454" s="278"/>
      <c r="Q454" s="278"/>
      <c r="R454" s="278"/>
      <c r="S454" s="278"/>
      <c r="T454" s="278"/>
      <c r="U454" s="278"/>
      <c r="V454" s="278"/>
      <c r="W454" s="278"/>
      <c r="X454" s="135"/>
      <c r="Y454" s="281"/>
    </row>
    <row r="455" spans="1:25" ht="0.75" customHeight="1">
      <c r="A455" s="289"/>
      <c r="B455" s="278"/>
      <c r="C455" s="110"/>
      <c r="D455" s="291"/>
      <c r="E455" s="294"/>
      <c r="F455" s="294"/>
      <c r="G455" s="294"/>
      <c r="H455" s="294"/>
      <c r="I455" s="278"/>
      <c r="J455" s="278"/>
      <c r="K455" s="278"/>
      <c r="L455" s="278"/>
      <c r="M455" s="278"/>
      <c r="N455" s="278"/>
      <c r="O455" s="278"/>
      <c r="P455" s="278"/>
      <c r="Q455" s="278"/>
      <c r="R455" s="278"/>
      <c r="S455" s="278"/>
      <c r="T455" s="278"/>
      <c r="U455" s="278"/>
      <c r="V455" s="278"/>
      <c r="W455" s="278"/>
      <c r="X455" s="135"/>
      <c r="Y455" s="281"/>
    </row>
    <row r="456" spans="1:25" ht="18.75" customHeight="1" hidden="1">
      <c r="A456" s="289"/>
      <c r="B456" s="278"/>
      <c r="C456" s="110"/>
      <c r="D456" s="291"/>
      <c r="E456" s="294"/>
      <c r="F456" s="294"/>
      <c r="G456" s="294"/>
      <c r="H456" s="294"/>
      <c r="I456" s="278"/>
      <c r="J456" s="278"/>
      <c r="K456" s="278"/>
      <c r="L456" s="278"/>
      <c r="M456" s="278"/>
      <c r="N456" s="278"/>
      <c r="O456" s="278"/>
      <c r="P456" s="278"/>
      <c r="Q456" s="278"/>
      <c r="R456" s="278"/>
      <c r="S456" s="278"/>
      <c r="T456" s="278"/>
      <c r="U456" s="278"/>
      <c r="V456" s="278"/>
      <c r="W456" s="278"/>
      <c r="X456" s="135"/>
      <c r="Y456" s="281"/>
    </row>
    <row r="457" spans="1:25" ht="18.75" customHeight="1" hidden="1">
      <c r="A457" s="289"/>
      <c r="B457" s="278"/>
      <c r="C457" s="110"/>
      <c r="D457" s="291"/>
      <c r="E457" s="294"/>
      <c r="F457" s="294"/>
      <c r="G457" s="294"/>
      <c r="H457" s="294"/>
      <c r="I457" s="278"/>
      <c r="J457" s="278"/>
      <c r="K457" s="278"/>
      <c r="L457" s="278"/>
      <c r="M457" s="278"/>
      <c r="N457" s="278"/>
      <c r="O457" s="278"/>
      <c r="P457" s="278"/>
      <c r="Q457" s="278"/>
      <c r="R457" s="278"/>
      <c r="S457" s="278"/>
      <c r="T457" s="278"/>
      <c r="U457" s="278"/>
      <c r="V457" s="278"/>
      <c r="W457" s="278"/>
      <c r="X457" s="135"/>
      <c r="Y457" s="281"/>
    </row>
    <row r="458" spans="1:25" ht="12.75" customHeight="1" hidden="1">
      <c r="A458" s="289"/>
      <c r="B458" s="279"/>
      <c r="C458" s="110"/>
      <c r="D458" s="292"/>
      <c r="E458" s="295"/>
      <c r="F458" s="295"/>
      <c r="G458" s="295"/>
      <c r="H458" s="295"/>
      <c r="I458" s="279"/>
      <c r="J458" s="279"/>
      <c r="K458" s="279"/>
      <c r="L458" s="279"/>
      <c r="M458" s="279"/>
      <c r="N458" s="279"/>
      <c r="O458" s="279"/>
      <c r="P458" s="279"/>
      <c r="Q458" s="279"/>
      <c r="R458" s="279"/>
      <c r="S458" s="279"/>
      <c r="T458" s="279"/>
      <c r="U458" s="279"/>
      <c r="V458" s="279"/>
      <c r="W458" s="279"/>
      <c r="X458" s="136"/>
      <c r="Y458" s="282"/>
    </row>
    <row r="459" spans="1:25" s="161" customFormat="1" ht="54" customHeight="1">
      <c r="A459" s="185"/>
      <c r="B459" s="186"/>
      <c r="C459" s="187"/>
      <c r="D459" s="283" t="s">
        <v>0</v>
      </c>
      <c r="E459" s="283"/>
      <c r="F459" s="283"/>
      <c r="G459" s="283"/>
      <c r="H459" s="283"/>
      <c r="I459" s="283"/>
      <c r="J459" s="283"/>
      <c r="K459" s="283"/>
      <c r="L459" s="283"/>
      <c r="M459" s="283"/>
      <c r="N459" s="283"/>
      <c r="O459" s="284"/>
      <c r="P459" s="188"/>
      <c r="Q459" s="188"/>
      <c r="R459" s="188"/>
      <c r="S459" s="188"/>
      <c r="T459" s="188"/>
      <c r="U459" s="188"/>
      <c r="V459" s="188"/>
      <c r="W459" s="188"/>
      <c r="X459" s="188"/>
      <c r="Y459" s="189"/>
    </row>
    <row r="460" spans="1:25" s="161" customFormat="1" ht="175.5" customHeight="1">
      <c r="A460" s="236" t="s">
        <v>104</v>
      </c>
      <c r="B460" s="253" t="s">
        <v>240</v>
      </c>
      <c r="C460" s="154"/>
      <c r="D460" s="264"/>
      <c r="E460" s="234">
        <f>E464+E468+E488+E500</f>
        <v>0</v>
      </c>
      <c r="F460" s="234">
        <f>F464+F468+F488+F500</f>
        <v>858636.2999999999</v>
      </c>
      <c r="G460" s="234"/>
      <c r="H460" s="234">
        <f aca="true" t="shared" si="44" ref="H460:W460">H464+H468+H488+H500</f>
        <v>0</v>
      </c>
      <c r="I460" s="234">
        <f t="shared" si="44"/>
        <v>0</v>
      </c>
      <c r="J460" s="234">
        <f>J464+J468+J488+J500</f>
        <v>858636.2999999999</v>
      </c>
      <c r="K460" s="234">
        <f t="shared" si="44"/>
        <v>0</v>
      </c>
      <c r="L460" s="234">
        <f t="shared" si="44"/>
        <v>0</v>
      </c>
      <c r="M460" s="240">
        <f t="shared" si="44"/>
        <v>856576.69</v>
      </c>
      <c r="N460" s="234">
        <f t="shared" si="44"/>
        <v>0</v>
      </c>
      <c r="O460" s="234">
        <f t="shared" si="44"/>
        <v>0</v>
      </c>
      <c r="P460" s="234">
        <f t="shared" si="44"/>
        <v>0</v>
      </c>
      <c r="Q460" s="234">
        <f t="shared" si="44"/>
        <v>0</v>
      </c>
      <c r="R460" s="234">
        <f t="shared" si="44"/>
        <v>114571.67</v>
      </c>
      <c r="S460" s="234">
        <f t="shared" si="44"/>
        <v>0</v>
      </c>
      <c r="T460" s="234">
        <f t="shared" si="44"/>
        <v>0</v>
      </c>
      <c r="U460" s="234">
        <f t="shared" si="44"/>
        <v>0</v>
      </c>
      <c r="V460" s="234">
        <f t="shared" si="44"/>
        <v>856576.69</v>
      </c>
      <c r="W460" s="234">
        <f t="shared" si="44"/>
        <v>0</v>
      </c>
      <c r="X460" s="173" t="s">
        <v>389</v>
      </c>
      <c r="Y460" s="255"/>
    </row>
    <row r="461" spans="1:25" s="161" customFormat="1" ht="3.75" customHeight="1" hidden="1">
      <c r="A461" s="260"/>
      <c r="B461" s="253"/>
      <c r="C461" s="154"/>
      <c r="D461" s="265"/>
      <c r="E461" s="235"/>
      <c r="F461" s="235"/>
      <c r="G461" s="235"/>
      <c r="H461" s="235"/>
      <c r="I461" s="235"/>
      <c r="J461" s="235"/>
      <c r="K461" s="235"/>
      <c r="L461" s="235"/>
      <c r="M461" s="241"/>
      <c r="N461" s="235"/>
      <c r="O461" s="235"/>
      <c r="P461" s="235"/>
      <c r="Q461" s="235"/>
      <c r="R461" s="235"/>
      <c r="S461" s="235"/>
      <c r="T461" s="235"/>
      <c r="U461" s="235"/>
      <c r="V461" s="235"/>
      <c r="W461" s="235"/>
      <c r="X461" s="174"/>
      <c r="Y461" s="256"/>
    </row>
    <row r="462" spans="1:25" s="161" customFormat="1" ht="18.75" customHeight="1" hidden="1">
      <c r="A462" s="260"/>
      <c r="B462" s="253"/>
      <c r="C462" s="154"/>
      <c r="D462" s="265"/>
      <c r="E462" s="235"/>
      <c r="F462" s="235"/>
      <c r="G462" s="235"/>
      <c r="H462" s="235"/>
      <c r="I462" s="235"/>
      <c r="J462" s="235"/>
      <c r="K462" s="235"/>
      <c r="L462" s="235"/>
      <c r="M462" s="241"/>
      <c r="N462" s="235"/>
      <c r="O462" s="235"/>
      <c r="P462" s="235"/>
      <c r="Q462" s="235"/>
      <c r="R462" s="235"/>
      <c r="S462" s="235"/>
      <c r="T462" s="235"/>
      <c r="U462" s="235"/>
      <c r="V462" s="235"/>
      <c r="W462" s="235"/>
      <c r="X462" s="174"/>
      <c r="Y462" s="256"/>
    </row>
    <row r="463" spans="1:25" s="161" customFormat="1" ht="18.75" customHeight="1" hidden="1">
      <c r="A463" s="260"/>
      <c r="B463" s="250"/>
      <c r="C463" s="155"/>
      <c r="D463" s="266"/>
      <c r="E463" s="236"/>
      <c r="F463" s="236"/>
      <c r="G463" s="236"/>
      <c r="H463" s="236"/>
      <c r="I463" s="236"/>
      <c r="J463" s="236"/>
      <c r="K463" s="236"/>
      <c r="L463" s="236"/>
      <c r="M463" s="242"/>
      <c r="N463" s="236"/>
      <c r="O463" s="236"/>
      <c r="P463" s="236"/>
      <c r="Q463" s="236"/>
      <c r="R463" s="236"/>
      <c r="S463" s="236"/>
      <c r="T463" s="236"/>
      <c r="U463" s="236"/>
      <c r="V463" s="236"/>
      <c r="W463" s="236"/>
      <c r="X463" s="175"/>
      <c r="Y463" s="257"/>
    </row>
    <row r="464" spans="1:25" s="161" customFormat="1" ht="18.75" customHeight="1">
      <c r="A464" s="260" t="s">
        <v>153</v>
      </c>
      <c r="B464" s="247" t="s">
        <v>239</v>
      </c>
      <c r="C464" s="153"/>
      <c r="D464" s="252" t="s">
        <v>241</v>
      </c>
      <c r="E464" s="234">
        <v>0</v>
      </c>
      <c r="F464" s="234">
        <v>759065.9</v>
      </c>
      <c r="G464" s="234">
        <v>0</v>
      </c>
      <c r="H464" s="234">
        <v>0</v>
      </c>
      <c r="I464" s="234">
        <v>0</v>
      </c>
      <c r="J464" s="234">
        <v>759065.9</v>
      </c>
      <c r="K464" s="234">
        <v>0</v>
      </c>
      <c r="L464" s="234">
        <v>0</v>
      </c>
      <c r="M464" s="240">
        <v>759065.9</v>
      </c>
      <c r="N464" s="234">
        <v>0</v>
      </c>
      <c r="O464" s="234">
        <v>0</v>
      </c>
      <c r="P464" s="234">
        <v>0</v>
      </c>
      <c r="Q464" s="234">
        <v>0</v>
      </c>
      <c r="R464" s="234">
        <v>110697.9</v>
      </c>
      <c r="S464" s="234">
        <v>0</v>
      </c>
      <c r="T464" s="234">
        <v>0</v>
      </c>
      <c r="U464" s="234">
        <v>0</v>
      </c>
      <c r="V464" s="240">
        <v>759065.9</v>
      </c>
      <c r="W464" s="234">
        <v>0</v>
      </c>
      <c r="X464" s="173" t="s">
        <v>389</v>
      </c>
      <c r="Y464" s="255" t="s">
        <v>390</v>
      </c>
    </row>
    <row r="465" spans="1:25" s="161" customFormat="1" ht="18.75" customHeight="1">
      <c r="A465" s="260"/>
      <c r="B465" s="247"/>
      <c r="C465" s="154"/>
      <c r="D465" s="275"/>
      <c r="E465" s="235"/>
      <c r="F465" s="235"/>
      <c r="G465" s="235"/>
      <c r="H465" s="235"/>
      <c r="I465" s="235"/>
      <c r="J465" s="235"/>
      <c r="K465" s="235"/>
      <c r="L465" s="235"/>
      <c r="M465" s="241"/>
      <c r="N465" s="235"/>
      <c r="O465" s="235"/>
      <c r="P465" s="235"/>
      <c r="Q465" s="235"/>
      <c r="R465" s="235"/>
      <c r="S465" s="235"/>
      <c r="T465" s="235"/>
      <c r="U465" s="235"/>
      <c r="V465" s="241"/>
      <c r="W465" s="235"/>
      <c r="X465" s="174"/>
      <c r="Y465" s="256"/>
    </row>
    <row r="466" spans="1:25" s="161" customFormat="1" ht="18.75" customHeight="1">
      <c r="A466" s="260"/>
      <c r="B466" s="247"/>
      <c r="C466" s="154"/>
      <c r="D466" s="275"/>
      <c r="E466" s="235"/>
      <c r="F466" s="235"/>
      <c r="G466" s="235"/>
      <c r="H466" s="235"/>
      <c r="I466" s="235"/>
      <c r="J466" s="235"/>
      <c r="K466" s="235"/>
      <c r="L466" s="235"/>
      <c r="M466" s="241"/>
      <c r="N466" s="235"/>
      <c r="O466" s="235"/>
      <c r="P466" s="235"/>
      <c r="Q466" s="235"/>
      <c r="R466" s="235"/>
      <c r="S466" s="235"/>
      <c r="T466" s="235"/>
      <c r="U466" s="235"/>
      <c r="V466" s="241"/>
      <c r="W466" s="235"/>
      <c r="X466" s="174"/>
      <c r="Y466" s="256"/>
    </row>
    <row r="467" spans="1:25" s="161" customFormat="1" ht="102" customHeight="1">
      <c r="A467" s="260"/>
      <c r="B467" s="247"/>
      <c r="C467" s="155"/>
      <c r="D467" s="276"/>
      <c r="E467" s="236"/>
      <c r="F467" s="236"/>
      <c r="G467" s="236"/>
      <c r="H467" s="236"/>
      <c r="I467" s="236"/>
      <c r="J467" s="236"/>
      <c r="K467" s="236"/>
      <c r="L467" s="236"/>
      <c r="M467" s="242"/>
      <c r="N467" s="236"/>
      <c r="O467" s="236"/>
      <c r="P467" s="236"/>
      <c r="Q467" s="236"/>
      <c r="R467" s="236"/>
      <c r="S467" s="236"/>
      <c r="T467" s="236"/>
      <c r="U467" s="236"/>
      <c r="V467" s="242"/>
      <c r="W467" s="236"/>
      <c r="X467" s="175"/>
      <c r="Y467" s="257"/>
    </row>
    <row r="468" spans="1:25" s="161" customFormat="1" ht="15" customHeight="1">
      <c r="A468" s="260" t="s">
        <v>154</v>
      </c>
      <c r="B468" s="247" t="s">
        <v>57</v>
      </c>
      <c r="C468" s="153"/>
      <c r="D468" s="252" t="s">
        <v>242</v>
      </c>
      <c r="E468" s="234">
        <f aca="true" t="shared" si="45" ref="E468:W468">SUM(E472:E487)</f>
        <v>0</v>
      </c>
      <c r="F468" s="234">
        <f>F472+F476+F480+F484</f>
        <v>45503.2</v>
      </c>
      <c r="G468" s="234">
        <f t="shared" si="45"/>
        <v>0</v>
      </c>
      <c r="H468" s="234">
        <f t="shared" si="45"/>
        <v>0</v>
      </c>
      <c r="I468" s="234">
        <f t="shared" si="45"/>
        <v>0</v>
      </c>
      <c r="J468" s="234">
        <f>J472+J476+J480+J484</f>
        <v>45503.2</v>
      </c>
      <c r="K468" s="234">
        <f t="shared" si="45"/>
        <v>0</v>
      </c>
      <c r="L468" s="234">
        <f t="shared" si="45"/>
        <v>0</v>
      </c>
      <c r="M468" s="234">
        <f>M472+M476+M480+M484</f>
        <v>43875.89</v>
      </c>
      <c r="N468" s="234">
        <f t="shared" si="45"/>
        <v>0</v>
      </c>
      <c r="O468" s="234">
        <f t="shared" si="45"/>
        <v>0</v>
      </c>
      <c r="P468" s="234">
        <f t="shared" si="45"/>
        <v>0</v>
      </c>
      <c r="Q468" s="234">
        <f t="shared" si="45"/>
        <v>0</v>
      </c>
      <c r="R468" s="234">
        <f t="shared" si="45"/>
        <v>0</v>
      </c>
      <c r="S468" s="234">
        <f t="shared" si="45"/>
        <v>0</v>
      </c>
      <c r="T468" s="234">
        <f t="shared" si="45"/>
        <v>0</v>
      </c>
      <c r="U468" s="234">
        <f t="shared" si="45"/>
        <v>0</v>
      </c>
      <c r="V468" s="234">
        <f t="shared" si="45"/>
        <v>43875.89</v>
      </c>
      <c r="W468" s="234">
        <f t="shared" si="45"/>
        <v>0</v>
      </c>
      <c r="X468" s="173" t="s">
        <v>389</v>
      </c>
      <c r="Y468" s="255"/>
    </row>
    <row r="469" spans="1:25" s="161" customFormat="1" ht="18.75" customHeight="1">
      <c r="A469" s="260"/>
      <c r="B469" s="247"/>
      <c r="C469" s="154"/>
      <c r="D469" s="275"/>
      <c r="E469" s="235"/>
      <c r="F469" s="235"/>
      <c r="G469" s="235"/>
      <c r="H469" s="235"/>
      <c r="I469" s="235"/>
      <c r="J469" s="235"/>
      <c r="K469" s="235"/>
      <c r="L469" s="235"/>
      <c r="M469" s="235"/>
      <c r="N469" s="235"/>
      <c r="O469" s="235"/>
      <c r="P469" s="235"/>
      <c r="Q469" s="235"/>
      <c r="R469" s="235"/>
      <c r="S469" s="235"/>
      <c r="T469" s="235"/>
      <c r="U469" s="235"/>
      <c r="V469" s="235"/>
      <c r="W469" s="235"/>
      <c r="X469" s="174"/>
      <c r="Y469" s="256"/>
    </row>
    <row r="470" spans="1:25" s="161" customFormat="1" ht="18.75" customHeight="1">
      <c r="A470" s="260"/>
      <c r="B470" s="247"/>
      <c r="C470" s="154"/>
      <c r="D470" s="275"/>
      <c r="E470" s="235"/>
      <c r="F470" s="235"/>
      <c r="G470" s="235"/>
      <c r="H470" s="235"/>
      <c r="I470" s="235"/>
      <c r="J470" s="235"/>
      <c r="K470" s="235"/>
      <c r="L470" s="235"/>
      <c r="M470" s="235"/>
      <c r="N470" s="235"/>
      <c r="O470" s="235"/>
      <c r="P470" s="235"/>
      <c r="Q470" s="235"/>
      <c r="R470" s="235"/>
      <c r="S470" s="235"/>
      <c r="T470" s="235"/>
      <c r="U470" s="235"/>
      <c r="V470" s="235"/>
      <c r="W470" s="235"/>
      <c r="X470" s="174"/>
      <c r="Y470" s="256"/>
    </row>
    <row r="471" spans="1:25" s="161" customFormat="1" ht="84" customHeight="1">
      <c r="A471" s="260"/>
      <c r="B471" s="247"/>
      <c r="C471" s="155"/>
      <c r="D471" s="276"/>
      <c r="E471" s="236"/>
      <c r="F471" s="236"/>
      <c r="G471" s="236"/>
      <c r="H471" s="236"/>
      <c r="I471" s="236"/>
      <c r="J471" s="236"/>
      <c r="K471" s="236"/>
      <c r="L471" s="236"/>
      <c r="M471" s="236"/>
      <c r="N471" s="236"/>
      <c r="O471" s="236"/>
      <c r="P471" s="236"/>
      <c r="Q471" s="236"/>
      <c r="R471" s="236"/>
      <c r="S471" s="236"/>
      <c r="T471" s="236"/>
      <c r="U471" s="236"/>
      <c r="V471" s="236"/>
      <c r="W471" s="236"/>
      <c r="X471" s="175"/>
      <c r="Y471" s="257"/>
    </row>
    <row r="472" spans="1:25" s="161" customFormat="1" ht="18.75" customHeight="1">
      <c r="A472" s="260" t="s">
        <v>268</v>
      </c>
      <c r="B472" s="247" t="s">
        <v>246</v>
      </c>
      <c r="C472" s="153"/>
      <c r="D472" s="252" t="s">
        <v>242</v>
      </c>
      <c r="E472" s="234">
        <v>0</v>
      </c>
      <c r="F472" s="234">
        <v>37000</v>
      </c>
      <c r="G472" s="234">
        <v>0</v>
      </c>
      <c r="H472" s="234">
        <v>0</v>
      </c>
      <c r="I472" s="234">
        <v>0</v>
      </c>
      <c r="J472" s="234">
        <v>37000</v>
      </c>
      <c r="K472" s="234">
        <v>0</v>
      </c>
      <c r="L472" s="234"/>
      <c r="M472" s="240">
        <v>35459.5</v>
      </c>
      <c r="N472" s="234">
        <v>0</v>
      </c>
      <c r="O472" s="260">
        <v>0</v>
      </c>
      <c r="P472" s="269"/>
      <c r="Q472" s="269">
        <v>0</v>
      </c>
      <c r="R472" s="269">
        <v>0</v>
      </c>
      <c r="S472" s="269">
        <v>0</v>
      </c>
      <c r="T472" s="269">
        <v>0</v>
      </c>
      <c r="U472" s="269">
        <v>0</v>
      </c>
      <c r="V472" s="240">
        <v>35459.5</v>
      </c>
      <c r="W472" s="269">
        <v>0</v>
      </c>
      <c r="X472" s="173" t="s">
        <v>389</v>
      </c>
      <c r="Y472" s="272" t="s">
        <v>394</v>
      </c>
    </row>
    <row r="473" spans="1:25" s="161" customFormat="1" ht="24" customHeight="1">
      <c r="A473" s="260"/>
      <c r="B473" s="247"/>
      <c r="C473" s="154"/>
      <c r="D473" s="275"/>
      <c r="E473" s="235"/>
      <c r="F473" s="235"/>
      <c r="G473" s="235"/>
      <c r="H473" s="235"/>
      <c r="I473" s="235"/>
      <c r="J473" s="235"/>
      <c r="K473" s="235"/>
      <c r="L473" s="235"/>
      <c r="M473" s="241"/>
      <c r="N473" s="235"/>
      <c r="O473" s="260"/>
      <c r="P473" s="270"/>
      <c r="Q473" s="270"/>
      <c r="R473" s="270"/>
      <c r="S473" s="270"/>
      <c r="T473" s="270"/>
      <c r="U473" s="270"/>
      <c r="V473" s="241"/>
      <c r="W473" s="270"/>
      <c r="X473" s="182"/>
      <c r="Y473" s="273"/>
    </row>
    <row r="474" spans="1:25" s="161" customFormat="1" ht="18.75" customHeight="1">
      <c r="A474" s="260"/>
      <c r="B474" s="247"/>
      <c r="C474" s="154"/>
      <c r="D474" s="275"/>
      <c r="E474" s="235"/>
      <c r="F474" s="235"/>
      <c r="G474" s="235"/>
      <c r="H474" s="235"/>
      <c r="I474" s="235"/>
      <c r="J474" s="235"/>
      <c r="K474" s="235"/>
      <c r="L474" s="235"/>
      <c r="M474" s="241"/>
      <c r="N474" s="235"/>
      <c r="O474" s="260"/>
      <c r="P474" s="270"/>
      <c r="Q474" s="270"/>
      <c r="R474" s="270"/>
      <c r="S474" s="270"/>
      <c r="T474" s="270"/>
      <c r="U474" s="270"/>
      <c r="V474" s="241"/>
      <c r="W474" s="270"/>
      <c r="X474" s="182"/>
      <c r="Y474" s="273"/>
    </row>
    <row r="475" spans="1:25" s="161" customFormat="1" ht="151.5" customHeight="1">
      <c r="A475" s="260"/>
      <c r="B475" s="247"/>
      <c r="C475" s="155"/>
      <c r="D475" s="276"/>
      <c r="E475" s="236"/>
      <c r="F475" s="236"/>
      <c r="G475" s="236"/>
      <c r="H475" s="236"/>
      <c r="I475" s="236"/>
      <c r="J475" s="236"/>
      <c r="K475" s="236"/>
      <c r="L475" s="236"/>
      <c r="M475" s="242"/>
      <c r="N475" s="236"/>
      <c r="O475" s="260"/>
      <c r="P475" s="271"/>
      <c r="Q475" s="271"/>
      <c r="R475" s="271"/>
      <c r="S475" s="271"/>
      <c r="T475" s="271"/>
      <c r="U475" s="271"/>
      <c r="V475" s="242"/>
      <c r="W475" s="271"/>
      <c r="X475" s="183"/>
      <c r="Y475" s="274"/>
    </row>
    <row r="476" spans="1:25" s="161" customFormat="1" ht="18.75" customHeight="1">
      <c r="A476" s="260" t="s">
        <v>269</v>
      </c>
      <c r="B476" s="247" t="s">
        <v>247</v>
      </c>
      <c r="C476" s="153"/>
      <c r="D476" s="247" t="s">
        <v>241</v>
      </c>
      <c r="E476" s="234">
        <v>0</v>
      </c>
      <c r="F476" s="234">
        <v>4503.2</v>
      </c>
      <c r="G476" s="234">
        <v>0</v>
      </c>
      <c r="H476" s="234">
        <v>0</v>
      </c>
      <c r="I476" s="234">
        <v>0</v>
      </c>
      <c r="J476" s="234">
        <v>4503.2</v>
      </c>
      <c r="K476" s="234">
        <v>0</v>
      </c>
      <c r="L476" s="234">
        <v>0</v>
      </c>
      <c r="M476" s="240">
        <v>4441.4</v>
      </c>
      <c r="N476" s="234">
        <v>0</v>
      </c>
      <c r="O476" s="234">
        <v>0</v>
      </c>
      <c r="P476" s="234">
        <v>0</v>
      </c>
      <c r="Q476" s="269">
        <v>0</v>
      </c>
      <c r="R476" s="269">
        <v>0</v>
      </c>
      <c r="S476" s="264">
        <v>0</v>
      </c>
      <c r="T476" s="264">
        <v>0</v>
      </c>
      <c r="U476" s="264">
        <v>0</v>
      </c>
      <c r="V476" s="240">
        <v>4441.4</v>
      </c>
      <c r="W476" s="264">
        <v>0</v>
      </c>
      <c r="X476" s="173" t="s">
        <v>389</v>
      </c>
      <c r="Y476" s="272" t="s">
        <v>395</v>
      </c>
    </row>
    <row r="477" spans="1:25" s="161" customFormat="1" ht="24.75" customHeight="1">
      <c r="A477" s="260"/>
      <c r="B477" s="254"/>
      <c r="C477" s="158"/>
      <c r="D477" s="251"/>
      <c r="E477" s="235"/>
      <c r="F477" s="235"/>
      <c r="G477" s="235"/>
      <c r="H477" s="235"/>
      <c r="I477" s="235"/>
      <c r="J477" s="235"/>
      <c r="K477" s="235"/>
      <c r="L477" s="235"/>
      <c r="M477" s="241"/>
      <c r="N477" s="235"/>
      <c r="O477" s="235"/>
      <c r="P477" s="235"/>
      <c r="Q477" s="270"/>
      <c r="R477" s="270"/>
      <c r="S477" s="265"/>
      <c r="T477" s="265"/>
      <c r="U477" s="265"/>
      <c r="V477" s="241"/>
      <c r="W477" s="265"/>
      <c r="X477" s="180"/>
      <c r="Y477" s="273"/>
    </row>
    <row r="478" spans="1:25" s="161" customFormat="1" ht="27.75" customHeight="1">
      <c r="A478" s="260"/>
      <c r="B478" s="254"/>
      <c r="C478" s="158"/>
      <c r="D478" s="251"/>
      <c r="E478" s="235"/>
      <c r="F478" s="235"/>
      <c r="G478" s="235"/>
      <c r="H478" s="235"/>
      <c r="I478" s="235"/>
      <c r="J478" s="235"/>
      <c r="K478" s="235"/>
      <c r="L478" s="235"/>
      <c r="M478" s="241"/>
      <c r="N478" s="235"/>
      <c r="O478" s="235"/>
      <c r="P478" s="235"/>
      <c r="Q478" s="270"/>
      <c r="R478" s="270"/>
      <c r="S478" s="265"/>
      <c r="T478" s="265"/>
      <c r="U478" s="265"/>
      <c r="V478" s="241"/>
      <c r="W478" s="265"/>
      <c r="X478" s="180"/>
      <c r="Y478" s="273"/>
    </row>
    <row r="479" spans="1:25" s="161" customFormat="1" ht="105" customHeight="1">
      <c r="A479" s="260"/>
      <c r="B479" s="254"/>
      <c r="C479" s="158"/>
      <c r="D479" s="251"/>
      <c r="E479" s="236"/>
      <c r="F479" s="236"/>
      <c r="G479" s="236"/>
      <c r="H479" s="236"/>
      <c r="I479" s="236"/>
      <c r="J479" s="236"/>
      <c r="K479" s="236"/>
      <c r="L479" s="236"/>
      <c r="M479" s="242"/>
      <c r="N479" s="236"/>
      <c r="O479" s="236"/>
      <c r="P479" s="236"/>
      <c r="Q479" s="271"/>
      <c r="R479" s="271"/>
      <c r="S479" s="266"/>
      <c r="T479" s="266"/>
      <c r="U479" s="266"/>
      <c r="V479" s="242"/>
      <c r="W479" s="266"/>
      <c r="X479" s="179"/>
      <c r="Y479" s="274"/>
    </row>
    <row r="480" spans="1:25" s="161" customFormat="1" ht="18.75" customHeight="1">
      <c r="A480" s="260" t="s">
        <v>270</v>
      </c>
      <c r="B480" s="254" t="s">
        <v>58</v>
      </c>
      <c r="C480" s="153"/>
      <c r="D480" s="251" t="s">
        <v>242</v>
      </c>
      <c r="E480" s="234">
        <v>0</v>
      </c>
      <c r="F480" s="234">
        <v>3000</v>
      </c>
      <c r="G480" s="234">
        <v>0</v>
      </c>
      <c r="H480" s="234">
        <v>0</v>
      </c>
      <c r="I480" s="234">
        <v>0</v>
      </c>
      <c r="J480" s="234">
        <v>3000</v>
      </c>
      <c r="K480" s="234">
        <v>0</v>
      </c>
      <c r="L480" s="234">
        <v>0</v>
      </c>
      <c r="M480" s="240">
        <v>2985</v>
      </c>
      <c r="N480" s="234">
        <v>0</v>
      </c>
      <c r="O480" s="234">
        <v>0</v>
      </c>
      <c r="P480" s="234">
        <v>0</v>
      </c>
      <c r="Q480" s="234">
        <v>0</v>
      </c>
      <c r="R480" s="234">
        <v>0</v>
      </c>
      <c r="S480" s="234">
        <v>0</v>
      </c>
      <c r="T480" s="234">
        <v>0</v>
      </c>
      <c r="U480" s="234">
        <v>0</v>
      </c>
      <c r="V480" s="234">
        <v>2985</v>
      </c>
      <c r="W480" s="234">
        <v>0</v>
      </c>
      <c r="X480" s="173" t="s">
        <v>389</v>
      </c>
      <c r="Y480" s="272" t="s">
        <v>396</v>
      </c>
    </row>
    <row r="481" spans="1:25" s="161" customFormat="1" ht="18.75" customHeight="1">
      <c r="A481" s="260"/>
      <c r="B481" s="254"/>
      <c r="C481" s="154"/>
      <c r="D481" s="251"/>
      <c r="E481" s="235"/>
      <c r="F481" s="235"/>
      <c r="G481" s="235"/>
      <c r="H481" s="235"/>
      <c r="I481" s="235"/>
      <c r="J481" s="235"/>
      <c r="K481" s="235"/>
      <c r="L481" s="235"/>
      <c r="M481" s="241"/>
      <c r="N481" s="235"/>
      <c r="O481" s="235"/>
      <c r="P481" s="235"/>
      <c r="Q481" s="235"/>
      <c r="R481" s="235"/>
      <c r="S481" s="235"/>
      <c r="T481" s="235"/>
      <c r="U481" s="235"/>
      <c r="V481" s="235"/>
      <c r="W481" s="235"/>
      <c r="X481" s="174"/>
      <c r="Y481" s="273"/>
    </row>
    <row r="482" spans="1:25" s="161" customFormat="1" ht="18.75" customHeight="1">
      <c r="A482" s="260"/>
      <c r="B482" s="254"/>
      <c r="C482" s="154"/>
      <c r="D482" s="251"/>
      <c r="E482" s="235"/>
      <c r="F482" s="235"/>
      <c r="G482" s="235"/>
      <c r="H482" s="235"/>
      <c r="I482" s="235"/>
      <c r="J482" s="235"/>
      <c r="K482" s="235"/>
      <c r="L482" s="235"/>
      <c r="M482" s="241"/>
      <c r="N482" s="235"/>
      <c r="O482" s="235"/>
      <c r="P482" s="235"/>
      <c r="Q482" s="235"/>
      <c r="R482" s="235"/>
      <c r="S482" s="235"/>
      <c r="T482" s="235"/>
      <c r="U482" s="235"/>
      <c r="V482" s="235"/>
      <c r="W482" s="235"/>
      <c r="X482" s="174"/>
      <c r="Y482" s="273"/>
    </row>
    <row r="483" spans="1:25" s="161" customFormat="1" ht="137.25" customHeight="1">
      <c r="A483" s="260"/>
      <c r="B483" s="254"/>
      <c r="C483" s="154"/>
      <c r="D483" s="251"/>
      <c r="E483" s="236"/>
      <c r="F483" s="236"/>
      <c r="G483" s="236"/>
      <c r="H483" s="236"/>
      <c r="I483" s="236"/>
      <c r="J483" s="236"/>
      <c r="K483" s="236"/>
      <c r="L483" s="236"/>
      <c r="M483" s="242"/>
      <c r="N483" s="236"/>
      <c r="O483" s="236"/>
      <c r="P483" s="236"/>
      <c r="Q483" s="236"/>
      <c r="R483" s="236"/>
      <c r="S483" s="236"/>
      <c r="T483" s="236"/>
      <c r="U483" s="236"/>
      <c r="V483" s="236"/>
      <c r="W483" s="236"/>
      <c r="X483" s="175"/>
      <c r="Y483" s="274"/>
    </row>
    <row r="484" spans="1:25" s="161" customFormat="1" ht="18.75" customHeight="1">
      <c r="A484" s="260" t="s">
        <v>271</v>
      </c>
      <c r="B484" s="254" t="s">
        <v>391</v>
      </c>
      <c r="C484" s="153"/>
      <c r="D484" s="251" t="s">
        <v>242</v>
      </c>
      <c r="E484" s="234">
        <v>0</v>
      </c>
      <c r="F484" s="234">
        <v>1000</v>
      </c>
      <c r="G484" s="234">
        <v>0</v>
      </c>
      <c r="H484" s="234">
        <v>0</v>
      </c>
      <c r="I484" s="234">
        <v>0</v>
      </c>
      <c r="J484" s="234">
        <v>1000</v>
      </c>
      <c r="K484" s="234">
        <v>0</v>
      </c>
      <c r="L484" s="234">
        <v>0</v>
      </c>
      <c r="M484" s="234">
        <v>989.99</v>
      </c>
      <c r="N484" s="234">
        <v>0</v>
      </c>
      <c r="O484" s="234">
        <v>0</v>
      </c>
      <c r="P484" s="234"/>
      <c r="Q484" s="234">
        <v>0</v>
      </c>
      <c r="R484" s="234">
        <v>0</v>
      </c>
      <c r="S484" s="234">
        <v>0</v>
      </c>
      <c r="T484" s="234">
        <v>0</v>
      </c>
      <c r="U484" s="234">
        <v>0</v>
      </c>
      <c r="V484" s="234">
        <v>989.99</v>
      </c>
      <c r="W484" s="234">
        <v>0</v>
      </c>
      <c r="X484" s="173" t="s">
        <v>389</v>
      </c>
      <c r="Y484" s="272" t="s">
        <v>397</v>
      </c>
    </row>
    <row r="485" spans="1:25" s="161" customFormat="1" ht="28.5" customHeight="1">
      <c r="A485" s="260"/>
      <c r="B485" s="254"/>
      <c r="C485" s="154"/>
      <c r="D485" s="251"/>
      <c r="E485" s="235"/>
      <c r="F485" s="235"/>
      <c r="G485" s="235"/>
      <c r="H485" s="235"/>
      <c r="I485" s="235"/>
      <c r="J485" s="235"/>
      <c r="K485" s="235"/>
      <c r="L485" s="235"/>
      <c r="M485" s="235"/>
      <c r="N485" s="235"/>
      <c r="O485" s="235"/>
      <c r="P485" s="235"/>
      <c r="Q485" s="235"/>
      <c r="R485" s="235"/>
      <c r="S485" s="235"/>
      <c r="T485" s="235"/>
      <c r="U485" s="235"/>
      <c r="V485" s="235"/>
      <c r="W485" s="235"/>
      <c r="X485" s="174"/>
      <c r="Y485" s="273"/>
    </row>
    <row r="486" spans="1:25" s="161" customFormat="1" ht="34.5" customHeight="1">
      <c r="A486" s="260"/>
      <c r="B486" s="254"/>
      <c r="C486" s="154"/>
      <c r="D486" s="251"/>
      <c r="E486" s="235"/>
      <c r="F486" s="235"/>
      <c r="G486" s="235"/>
      <c r="H486" s="235"/>
      <c r="I486" s="235"/>
      <c r="J486" s="235"/>
      <c r="K486" s="235"/>
      <c r="L486" s="235"/>
      <c r="M486" s="235"/>
      <c r="N486" s="235"/>
      <c r="O486" s="235"/>
      <c r="P486" s="235"/>
      <c r="Q486" s="235"/>
      <c r="R486" s="235"/>
      <c r="S486" s="235"/>
      <c r="T486" s="235"/>
      <c r="U486" s="235"/>
      <c r="V486" s="235"/>
      <c r="W486" s="235"/>
      <c r="X486" s="174"/>
      <c r="Y486" s="273"/>
    </row>
    <row r="487" spans="1:25" s="161" customFormat="1" ht="98.25" customHeight="1">
      <c r="A487" s="260"/>
      <c r="B487" s="254"/>
      <c r="C487" s="155"/>
      <c r="D487" s="251"/>
      <c r="E487" s="236"/>
      <c r="F487" s="236"/>
      <c r="G487" s="236"/>
      <c r="H487" s="236"/>
      <c r="I487" s="236"/>
      <c r="J487" s="236"/>
      <c r="K487" s="236"/>
      <c r="L487" s="236"/>
      <c r="M487" s="236"/>
      <c r="N487" s="236"/>
      <c r="O487" s="236"/>
      <c r="P487" s="236"/>
      <c r="Q487" s="236"/>
      <c r="R487" s="236"/>
      <c r="S487" s="236"/>
      <c r="T487" s="236"/>
      <c r="U487" s="236"/>
      <c r="V487" s="236"/>
      <c r="W487" s="236"/>
      <c r="X487" s="175"/>
      <c r="Y487" s="274"/>
    </row>
    <row r="488" spans="1:25" s="161" customFormat="1" ht="30" customHeight="1">
      <c r="A488" s="260" t="s">
        <v>155</v>
      </c>
      <c r="B488" s="254" t="s">
        <v>272</v>
      </c>
      <c r="C488" s="153"/>
      <c r="D488" s="251" t="s">
        <v>241</v>
      </c>
      <c r="E488" s="234">
        <f>E492+E496</f>
        <v>0</v>
      </c>
      <c r="F488" s="234">
        <f aca="true" t="shared" si="46" ref="F488:W488">F492+F496</f>
        <v>30444.7</v>
      </c>
      <c r="G488" s="234">
        <f t="shared" si="46"/>
        <v>0</v>
      </c>
      <c r="H488" s="234">
        <f t="shared" si="46"/>
        <v>0</v>
      </c>
      <c r="I488" s="234">
        <f t="shared" si="46"/>
        <v>0</v>
      </c>
      <c r="J488" s="234">
        <f>J492+J496</f>
        <v>30444.7</v>
      </c>
      <c r="K488" s="234">
        <f t="shared" si="46"/>
        <v>0</v>
      </c>
      <c r="L488" s="234">
        <f t="shared" si="46"/>
        <v>0</v>
      </c>
      <c r="M488" s="234">
        <f>M492+M496</f>
        <v>30222.2</v>
      </c>
      <c r="N488" s="234">
        <f t="shared" si="46"/>
        <v>0</v>
      </c>
      <c r="O488" s="234">
        <f t="shared" si="46"/>
        <v>0</v>
      </c>
      <c r="P488" s="234">
        <f t="shared" si="46"/>
        <v>0</v>
      </c>
      <c r="Q488" s="234">
        <f t="shared" si="46"/>
        <v>0</v>
      </c>
      <c r="R488" s="234">
        <f t="shared" si="46"/>
        <v>0</v>
      </c>
      <c r="S488" s="234">
        <f t="shared" si="46"/>
        <v>0</v>
      </c>
      <c r="T488" s="234">
        <f t="shared" si="46"/>
        <v>0</v>
      </c>
      <c r="U488" s="234">
        <f t="shared" si="46"/>
        <v>0</v>
      </c>
      <c r="V488" s="234">
        <f>V492+V496</f>
        <v>30222.2</v>
      </c>
      <c r="W488" s="234">
        <f t="shared" si="46"/>
        <v>0</v>
      </c>
      <c r="X488" s="173" t="s">
        <v>389</v>
      </c>
      <c r="Y488" s="272"/>
    </row>
    <row r="489" spans="1:25" s="161" customFormat="1" ht="29.25" customHeight="1">
      <c r="A489" s="260"/>
      <c r="B489" s="254"/>
      <c r="C489" s="154"/>
      <c r="D489" s="251"/>
      <c r="E489" s="235"/>
      <c r="F489" s="235"/>
      <c r="G489" s="235"/>
      <c r="H489" s="235"/>
      <c r="I489" s="235"/>
      <c r="J489" s="235"/>
      <c r="K489" s="235"/>
      <c r="L489" s="235"/>
      <c r="M489" s="235"/>
      <c r="N489" s="235"/>
      <c r="O489" s="235"/>
      <c r="P489" s="235"/>
      <c r="Q489" s="235"/>
      <c r="R489" s="235"/>
      <c r="S489" s="235"/>
      <c r="T489" s="235"/>
      <c r="U489" s="235"/>
      <c r="V489" s="235"/>
      <c r="W489" s="235"/>
      <c r="X489" s="174"/>
      <c r="Y489" s="273"/>
    </row>
    <row r="490" spans="1:25" s="161" customFormat="1" ht="30.75" customHeight="1">
      <c r="A490" s="260"/>
      <c r="B490" s="254"/>
      <c r="C490" s="154"/>
      <c r="D490" s="251"/>
      <c r="E490" s="235"/>
      <c r="F490" s="235"/>
      <c r="G490" s="235"/>
      <c r="H490" s="235"/>
      <c r="I490" s="235"/>
      <c r="J490" s="235"/>
      <c r="K490" s="235"/>
      <c r="L490" s="235"/>
      <c r="M490" s="235"/>
      <c r="N490" s="235"/>
      <c r="O490" s="235"/>
      <c r="P490" s="235"/>
      <c r="Q490" s="235"/>
      <c r="R490" s="235"/>
      <c r="S490" s="235"/>
      <c r="T490" s="235"/>
      <c r="U490" s="235"/>
      <c r="V490" s="235"/>
      <c r="W490" s="235"/>
      <c r="X490" s="174"/>
      <c r="Y490" s="273"/>
    </row>
    <row r="491" spans="1:25" s="161" customFormat="1" ht="37.5" customHeight="1">
      <c r="A491" s="260"/>
      <c r="B491" s="254"/>
      <c r="C491" s="154"/>
      <c r="D491" s="251"/>
      <c r="E491" s="236"/>
      <c r="F491" s="236"/>
      <c r="G491" s="236"/>
      <c r="H491" s="236"/>
      <c r="I491" s="236"/>
      <c r="J491" s="236"/>
      <c r="K491" s="236"/>
      <c r="L491" s="236"/>
      <c r="M491" s="236"/>
      <c r="N491" s="236"/>
      <c r="O491" s="236"/>
      <c r="P491" s="236"/>
      <c r="Q491" s="236"/>
      <c r="R491" s="236"/>
      <c r="S491" s="236"/>
      <c r="T491" s="236"/>
      <c r="U491" s="236"/>
      <c r="V491" s="236"/>
      <c r="W491" s="236"/>
      <c r="X491" s="175"/>
      <c r="Y491" s="274"/>
    </row>
    <row r="492" spans="1:25" s="161" customFormat="1" ht="66.75" customHeight="1">
      <c r="A492" s="260" t="s">
        <v>280</v>
      </c>
      <c r="B492" s="254" t="s">
        <v>273</v>
      </c>
      <c r="C492" s="153"/>
      <c r="D492" s="251" t="s">
        <v>241</v>
      </c>
      <c r="E492" s="234">
        <v>0</v>
      </c>
      <c r="F492" s="234">
        <v>25682.2</v>
      </c>
      <c r="G492" s="234">
        <v>0</v>
      </c>
      <c r="H492" s="234">
        <v>0</v>
      </c>
      <c r="I492" s="234">
        <v>0</v>
      </c>
      <c r="J492" s="234">
        <v>25682.2</v>
      </c>
      <c r="K492" s="234">
        <v>0</v>
      </c>
      <c r="L492" s="234">
        <v>0</v>
      </c>
      <c r="M492" s="240">
        <v>25459.7</v>
      </c>
      <c r="N492" s="234">
        <v>0</v>
      </c>
      <c r="O492" s="234">
        <v>0</v>
      </c>
      <c r="P492" s="269">
        <v>0</v>
      </c>
      <c r="Q492" s="269">
        <v>0</v>
      </c>
      <c r="R492" s="269">
        <v>0</v>
      </c>
      <c r="S492" s="269">
        <v>0</v>
      </c>
      <c r="T492" s="269">
        <v>0</v>
      </c>
      <c r="U492" s="269">
        <v>0</v>
      </c>
      <c r="V492" s="240">
        <v>25459.7</v>
      </c>
      <c r="W492" s="264">
        <v>0</v>
      </c>
      <c r="X492" s="181" t="s">
        <v>389</v>
      </c>
      <c r="Y492" s="272" t="s">
        <v>398</v>
      </c>
    </row>
    <row r="493" spans="1:25" s="161" customFormat="1" ht="31.5" customHeight="1">
      <c r="A493" s="260"/>
      <c r="B493" s="254"/>
      <c r="C493" s="154"/>
      <c r="D493" s="251"/>
      <c r="E493" s="235"/>
      <c r="F493" s="235"/>
      <c r="G493" s="235"/>
      <c r="H493" s="235"/>
      <c r="I493" s="235"/>
      <c r="J493" s="235"/>
      <c r="K493" s="235"/>
      <c r="L493" s="235"/>
      <c r="M493" s="241"/>
      <c r="N493" s="235"/>
      <c r="O493" s="235"/>
      <c r="P493" s="270"/>
      <c r="Q493" s="270"/>
      <c r="R493" s="270"/>
      <c r="S493" s="270"/>
      <c r="T493" s="270"/>
      <c r="U493" s="270"/>
      <c r="V493" s="241"/>
      <c r="W493" s="265"/>
      <c r="X493" s="180"/>
      <c r="Y493" s="273"/>
    </row>
    <row r="494" spans="1:25" s="161" customFormat="1" ht="33" customHeight="1">
      <c r="A494" s="260"/>
      <c r="B494" s="254"/>
      <c r="C494" s="154"/>
      <c r="D494" s="251"/>
      <c r="E494" s="235"/>
      <c r="F494" s="235"/>
      <c r="G494" s="235"/>
      <c r="H494" s="235"/>
      <c r="I494" s="235"/>
      <c r="J494" s="235"/>
      <c r="K494" s="235"/>
      <c r="L494" s="235"/>
      <c r="M494" s="241"/>
      <c r="N494" s="235"/>
      <c r="O494" s="235"/>
      <c r="P494" s="270"/>
      <c r="Q494" s="270"/>
      <c r="R494" s="270"/>
      <c r="S494" s="270"/>
      <c r="T494" s="270"/>
      <c r="U494" s="270"/>
      <c r="V494" s="241"/>
      <c r="W494" s="265"/>
      <c r="X494" s="180"/>
      <c r="Y494" s="273"/>
    </row>
    <row r="495" spans="1:25" s="161" customFormat="1" ht="48.75" customHeight="1">
      <c r="A495" s="260"/>
      <c r="B495" s="247"/>
      <c r="C495" s="155"/>
      <c r="D495" s="251"/>
      <c r="E495" s="236"/>
      <c r="F495" s="236"/>
      <c r="G495" s="236"/>
      <c r="H495" s="236"/>
      <c r="I495" s="236"/>
      <c r="J495" s="236"/>
      <c r="K495" s="236"/>
      <c r="L495" s="236"/>
      <c r="M495" s="242"/>
      <c r="N495" s="236"/>
      <c r="O495" s="236"/>
      <c r="P495" s="271"/>
      <c r="Q495" s="271"/>
      <c r="R495" s="271"/>
      <c r="S495" s="271"/>
      <c r="T495" s="271"/>
      <c r="U495" s="271"/>
      <c r="V495" s="242"/>
      <c r="W495" s="266"/>
      <c r="X495" s="179"/>
      <c r="Y495" s="274"/>
    </row>
    <row r="496" spans="1:25" s="161" customFormat="1" ht="342" customHeight="1">
      <c r="A496" s="260" t="s">
        <v>281</v>
      </c>
      <c r="B496" s="254" t="s">
        <v>274</v>
      </c>
      <c r="C496" s="153"/>
      <c r="D496" s="251" t="s">
        <v>241</v>
      </c>
      <c r="E496" s="234">
        <v>0</v>
      </c>
      <c r="F496" s="234">
        <v>4762.5</v>
      </c>
      <c r="G496" s="234">
        <v>0</v>
      </c>
      <c r="H496" s="234">
        <v>0</v>
      </c>
      <c r="I496" s="234">
        <v>0</v>
      </c>
      <c r="J496" s="234">
        <v>4762.5</v>
      </c>
      <c r="K496" s="234">
        <v>0</v>
      </c>
      <c r="L496" s="234">
        <v>0</v>
      </c>
      <c r="M496" s="240">
        <v>4762.5</v>
      </c>
      <c r="N496" s="234">
        <v>0</v>
      </c>
      <c r="O496" s="234">
        <v>0</v>
      </c>
      <c r="P496" s="264">
        <v>0</v>
      </c>
      <c r="Q496" s="264">
        <v>0</v>
      </c>
      <c r="R496" s="264">
        <v>0</v>
      </c>
      <c r="S496" s="264">
        <v>0</v>
      </c>
      <c r="T496" s="264">
        <v>0</v>
      </c>
      <c r="U496" s="264">
        <v>0</v>
      </c>
      <c r="V496" s="234">
        <v>4762.5</v>
      </c>
      <c r="W496" s="264">
        <v>0</v>
      </c>
      <c r="X496" s="181" t="s">
        <v>389</v>
      </c>
      <c r="Y496" s="255"/>
    </row>
    <row r="497" spans="1:25" s="161" customFormat="1" ht="6.75" customHeight="1">
      <c r="A497" s="260"/>
      <c r="B497" s="247"/>
      <c r="C497" s="155"/>
      <c r="D497" s="247"/>
      <c r="E497" s="235"/>
      <c r="F497" s="235"/>
      <c r="G497" s="235"/>
      <c r="H497" s="235"/>
      <c r="I497" s="235"/>
      <c r="J497" s="235"/>
      <c r="K497" s="235"/>
      <c r="L497" s="235"/>
      <c r="M497" s="241"/>
      <c r="N497" s="235"/>
      <c r="O497" s="235"/>
      <c r="P497" s="265"/>
      <c r="Q497" s="265"/>
      <c r="R497" s="265"/>
      <c r="S497" s="265"/>
      <c r="T497" s="265"/>
      <c r="U497" s="265"/>
      <c r="V497" s="235"/>
      <c r="W497" s="265"/>
      <c r="X497" s="180"/>
      <c r="Y497" s="256"/>
    </row>
    <row r="498" spans="1:25" s="161" customFormat="1" ht="6.75" customHeight="1" hidden="1">
      <c r="A498" s="260"/>
      <c r="B498" s="247"/>
      <c r="C498" s="156"/>
      <c r="D498" s="247"/>
      <c r="E498" s="235"/>
      <c r="F498" s="235"/>
      <c r="G498" s="235"/>
      <c r="H498" s="235"/>
      <c r="I498" s="235"/>
      <c r="J498" s="235"/>
      <c r="K498" s="235"/>
      <c r="L498" s="235"/>
      <c r="M498" s="241"/>
      <c r="N498" s="235"/>
      <c r="O498" s="235"/>
      <c r="P498" s="265"/>
      <c r="Q498" s="265"/>
      <c r="R498" s="265"/>
      <c r="S498" s="265"/>
      <c r="T498" s="265"/>
      <c r="U498" s="265"/>
      <c r="V498" s="235"/>
      <c r="W498" s="265"/>
      <c r="X498" s="180"/>
      <c r="Y498" s="256"/>
    </row>
    <row r="499" spans="1:25" s="161" customFormat="1" ht="96.75" customHeight="1" hidden="1">
      <c r="A499" s="260"/>
      <c r="B499" s="247"/>
      <c r="C499" s="153"/>
      <c r="D499" s="247"/>
      <c r="E499" s="236"/>
      <c r="F499" s="236"/>
      <c r="G499" s="236"/>
      <c r="H499" s="236"/>
      <c r="I499" s="236"/>
      <c r="J499" s="236"/>
      <c r="K499" s="236"/>
      <c r="L499" s="236"/>
      <c r="M499" s="242"/>
      <c r="N499" s="236"/>
      <c r="O499" s="236"/>
      <c r="P499" s="266"/>
      <c r="Q499" s="266"/>
      <c r="R499" s="266"/>
      <c r="S499" s="266"/>
      <c r="T499" s="266"/>
      <c r="U499" s="266"/>
      <c r="V499" s="236"/>
      <c r="W499" s="266"/>
      <c r="X499" s="179"/>
      <c r="Y499" s="257"/>
    </row>
    <row r="500" spans="1:25" s="161" customFormat="1" ht="33" customHeight="1">
      <c r="A500" s="260" t="s">
        <v>156</v>
      </c>
      <c r="B500" s="254" t="s">
        <v>275</v>
      </c>
      <c r="C500" s="154"/>
      <c r="D500" s="251" t="s">
        <v>243</v>
      </c>
      <c r="E500" s="234">
        <v>0</v>
      </c>
      <c r="F500" s="234">
        <v>23622.5</v>
      </c>
      <c r="G500" s="234">
        <v>0</v>
      </c>
      <c r="H500" s="234">
        <v>0</v>
      </c>
      <c r="I500" s="234">
        <v>0</v>
      </c>
      <c r="J500" s="234">
        <v>23622.5</v>
      </c>
      <c r="K500" s="234">
        <v>0</v>
      </c>
      <c r="L500" s="234">
        <v>0</v>
      </c>
      <c r="M500" s="240">
        <v>23412.7</v>
      </c>
      <c r="N500" s="234">
        <v>0</v>
      </c>
      <c r="O500" s="234">
        <v>0</v>
      </c>
      <c r="P500" s="269">
        <v>0</v>
      </c>
      <c r="Q500" s="269">
        <v>0</v>
      </c>
      <c r="R500" s="269">
        <v>3873.77</v>
      </c>
      <c r="S500" s="269">
        <v>0</v>
      </c>
      <c r="T500" s="269">
        <v>0</v>
      </c>
      <c r="U500" s="269">
        <v>0</v>
      </c>
      <c r="V500" s="240">
        <v>23412.7</v>
      </c>
      <c r="W500" s="269">
        <v>0</v>
      </c>
      <c r="X500" s="181" t="s">
        <v>389</v>
      </c>
      <c r="Y500" s="272" t="s">
        <v>406</v>
      </c>
    </row>
    <row r="501" spans="1:25" s="161" customFormat="1" ht="18.75" customHeight="1">
      <c r="A501" s="260"/>
      <c r="B501" s="254"/>
      <c r="C501" s="154"/>
      <c r="D501" s="251"/>
      <c r="E501" s="235"/>
      <c r="F501" s="235"/>
      <c r="G501" s="235"/>
      <c r="H501" s="235"/>
      <c r="I501" s="235"/>
      <c r="J501" s="235"/>
      <c r="K501" s="235"/>
      <c r="L501" s="235"/>
      <c r="M501" s="241"/>
      <c r="N501" s="235"/>
      <c r="O501" s="235"/>
      <c r="P501" s="270"/>
      <c r="Q501" s="270"/>
      <c r="R501" s="270"/>
      <c r="S501" s="270"/>
      <c r="T501" s="270"/>
      <c r="U501" s="270"/>
      <c r="V501" s="241"/>
      <c r="W501" s="270"/>
      <c r="X501" s="182"/>
      <c r="Y501" s="273"/>
    </row>
    <row r="502" spans="1:25" s="161" customFormat="1" ht="18.75" customHeight="1">
      <c r="A502" s="260"/>
      <c r="B502" s="254"/>
      <c r="C502" s="154"/>
      <c r="D502" s="251"/>
      <c r="E502" s="235"/>
      <c r="F502" s="235"/>
      <c r="G502" s="235"/>
      <c r="H502" s="235"/>
      <c r="I502" s="235"/>
      <c r="J502" s="235"/>
      <c r="K502" s="235"/>
      <c r="L502" s="235"/>
      <c r="M502" s="241"/>
      <c r="N502" s="235"/>
      <c r="O502" s="235"/>
      <c r="P502" s="270"/>
      <c r="Q502" s="270"/>
      <c r="R502" s="270"/>
      <c r="S502" s="270"/>
      <c r="T502" s="270"/>
      <c r="U502" s="270"/>
      <c r="V502" s="241"/>
      <c r="W502" s="270"/>
      <c r="X502" s="182"/>
      <c r="Y502" s="273"/>
    </row>
    <row r="503" spans="1:25" s="161" customFormat="1" ht="85.5" customHeight="1">
      <c r="A503" s="260"/>
      <c r="B503" s="254"/>
      <c r="C503" s="155"/>
      <c r="D503" s="251"/>
      <c r="E503" s="236"/>
      <c r="F503" s="236"/>
      <c r="G503" s="236"/>
      <c r="H503" s="236"/>
      <c r="I503" s="236"/>
      <c r="J503" s="236"/>
      <c r="K503" s="236"/>
      <c r="L503" s="236"/>
      <c r="M503" s="242"/>
      <c r="N503" s="236"/>
      <c r="O503" s="236"/>
      <c r="P503" s="271"/>
      <c r="Q503" s="271"/>
      <c r="R503" s="271"/>
      <c r="S503" s="271"/>
      <c r="T503" s="271"/>
      <c r="U503" s="271"/>
      <c r="V503" s="242"/>
      <c r="W503" s="271"/>
      <c r="X503" s="182"/>
      <c r="Y503" s="274"/>
    </row>
    <row r="504" spans="1:25" s="161" customFormat="1" ht="176.25" customHeight="1">
      <c r="A504" s="260" t="s">
        <v>174</v>
      </c>
      <c r="B504" s="254" t="s">
        <v>276</v>
      </c>
      <c r="C504" s="154"/>
      <c r="D504" s="251" t="s">
        <v>244</v>
      </c>
      <c r="E504" s="234">
        <v>0</v>
      </c>
      <c r="F504" s="234">
        <v>136325</v>
      </c>
      <c r="G504" s="234">
        <v>0</v>
      </c>
      <c r="H504" s="234">
        <v>0</v>
      </c>
      <c r="I504" s="234">
        <v>0</v>
      </c>
      <c r="J504" s="234">
        <v>136325</v>
      </c>
      <c r="K504" s="234">
        <v>0</v>
      </c>
      <c r="L504" s="234">
        <v>0</v>
      </c>
      <c r="M504" s="240">
        <v>132330.2</v>
      </c>
      <c r="N504" s="234">
        <v>0</v>
      </c>
      <c r="O504" s="234">
        <v>0</v>
      </c>
      <c r="P504" s="260">
        <v>0</v>
      </c>
      <c r="Q504" s="260">
        <v>0</v>
      </c>
      <c r="R504" s="260">
        <v>22928.17</v>
      </c>
      <c r="S504" s="260">
        <v>0</v>
      </c>
      <c r="T504" s="260">
        <v>0</v>
      </c>
      <c r="U504" s="260">
        <v>0</v>
      </c>
      <c r="V504" s="240">
        <v>132330.2</v>
      </c>
      <c r="W504" s="268">
        <v>0</v>
      </c>
      <c r="X504" s="173" t="s">
        <v>389</v>
      </c>
      <c r="Y504" s="243" t="s">
        <v>409</v>
      </c>
    </row>
    <row r="505" spans="1:25" s="161" customFormat="1" ht="51" customHeight="1">
      <c r="A505" s="260"/>
      <c r="B505" s="254"/>
      <c r="C505" s="155"/>
      <c r="D505" s="251"/>
      <c r="E505" s="235"/>
      <c r="F505" s="235"/>
      <c r="G505" s="235"/>
      <c r="H505" s="235"/>
      <c r="I505" s="235"/>
      <c r="J505" s="235"/>
      <c r="K505" s="235"/>
      <c r="L505" s="235"/>
      <c r="M505" s="241"/>
      <c r="N505" s="235"/>
      <c r="O505" s="235"/>
      <c r="P505" s="260"/>
      <c r="Q505" s="260"/>
      <c r="R505" s="260"/>
      <c r="S505" s="260"/>
      <c r="T505" s="260"/>
      <c r="U505" s="260"/>
      <c r="V505" s="241"/>
      <c r="W505" s="268"/>
      <c r="X505" s="175"/>
      <c r="Y505" s="244"/>
    </row>
    <row r="506" spans="1:25" s="161" customFormat="1" ht="50.25" customHeight="1" hidden="1">
      <c r="A506" s="260"/>
      <c r="B506" s="254"/>
      <c r="C506" s="154"/>
      <c r="D506" s="251"/>
      <c r="E506" s="235"/>
      <c r="F506" s="235"/>
      <c r="G506" s="235"/>
      <c r="H506" s="235"/>
      <c r="I506" s="235"/>
      <c r="J506" s="235"/>
      <c r="K506" s="235"/>
      <c r="L506" s="235"/>
      <c r="M506" s="241"/>
      <c r="N506" s="235"/>
      <c r="O506" s="235"/>
      <c r="P506" s="260"/>
      <c r="Q506" s="260"/>
      <c r="R506" s="260"/>
      <c r="S506" s="260"/>
      <c r="T506" s="260"/>
      <c r="U506" s="260"/>
      <c r="V506" s="241"/>
      <c r="W506" s="260"/>
      <c r="X506" s="175"/>
      <c r="Y506" s="244"/>
    </row>
    <row r="507" spans="1:25" s="161" customFormat="1" ht="18.75" customHeight="1" hidden="1">
      <c r="A507" s="260"/>
      <c r="B507" s="254"/>
      <c r="C507" s="154"/>
      <c r="D507" s="251"/>
      <c r="E507" s="236"/>
      <c r="F507" s="236"/>
      <c r="G507" s="236"/>
      <c r="H507" s="236"/>
      <c r="I507" s="236"/>
      <c r="J507" s="236"/>
      <c r="K507" s="236"/>
      <c r="L507" s="236"/>
      <c r="M507" s="242"/>
      <c r="N507" s="236"/>
      <c r="O507" s="236"/>
      <c r="P507" s="260"/>
      <c r="Q507" s="260"/>
      <c r="R507" s="260"/>
      <c r="S507" s="260"/>
      <c r="T507" s="260"/>
      <c r="U507" s="260"/>
      <c r="V507" s="242"/>
      <c r="W507" s="260"/>
      <c r="X507" s="178"/>
      <c r="Y507" s="245"/>
    </row>
    <row r="508" spans="1:25" s="161" customFormat="1" ht="170.25" customHeight="1">
      <c r="A508" s="260" t="s">
        <v>106</v>
      </c>
      <c r="B508" s="254" t="s">
        <v>388</v>
      </c>
      <c r="C508" s="154"/>
      <c r="D508" s="251" t="s">
        <v>244</v>
      </c>
      <c r="E508" s="234">
        <v>0</v>
      </c>
      <c r="F508" s="234">
        <v>5000</v>
      </c>
      <c r="G508" s="234">
        <v>0</v>
      </c>
      <c r="H508" s="234">
        <v>0</v>
      </c>
      <c r="I508" s="234">
        <v>0</v>
      </c>
      <c r="J508" s="234">
        <v>5000</v>
      </c>
      <c r="K508" s="234">
        <v>0</v>
      </c>
      <c r="L508" s="234">
        <v>0</v>
      </c>
      <c r="M508" s="240">
        <v>4991.6</v>
      </c>
      <c r="N508" s="234">
        <v>0</v>
      </c>
      <c r="O508" s="260">
        <v>0</v>
      </c>
      <c r="P508" s="260">
        <v>0</v>
      </c>
      <c r="Q508" s="260">
        <v>0</v>
      </c>
      <c r="R508" s="260">
        <v>1867.53</v>
      </c>
      <c r="S508" s="260">
        <v>0</v>
      </c>
      <c r="T508" s="260">
        <v>0</v>
      </c>
      <c r="U508" s="260">
        <v>0</v>
      </c>
      <c r="V508" s="240">
        <v>4991.6</v>
      </c>
      <c r="W508" s="234">
        <v>0</v>
      </c>
      <c r="X508" s="173" t="s">
        <v>392</v>
      </c>
      <c r="Y508" s="267" t="s">
        <v>399</v>
      </c>
    </row>
    <row r="509" spans="1:25" s="161" customFormat="1" ht="18.75" customHeight="1">
      <c r="A509" s="260"/>
      <c r="B509" s="254"/>
      <c r="C509" s="154"/>
      <c r="D509" s="251"/>
      <c r="E509" s="235"/>
      <c r="F509" s="235"/>
      <c r="G509" s="235"/>
      <c r="H509" s="235"/>
      <c r="I509" s="235"/>
      <c r="J509" s="235"/>
      <c r="K509" s="235"/>
      <c r="L509" s="235"/>
      <c r="M509" s="241"/>
      <c r="N509" s="235"/>
      <c r="O509" s="260"/>
      <c r="P509" s="260"/>
      <c r="Q509" s="260"/>
      <c r="R509" s="260"/>
      <c r="S509" s="260"/>
      <c r="T509" s="260"/>
      <c r="U509" s="260"/>
      <c r="V509" s="241"/>
      <c r="W509" s="235"/>
      <c r="X509" s="174"/>
      <c r="Y509" s="267"/>
    </row>
    <row r="510" spans="1:25" s="161" customFormat="1" ht="11.25" customHeight="1">
      <c r="A510" s="260"/>
      <c r="B510" s="254"/>
      <c r="C510" s="154"/>
      <c r="D510" s="251"/>
      <c r="E510" s="235"/>
      <c r="F510" s="235"/>
      <c r="G510" s="235"/>
      <c r="H510" s="235"/>
      <c r="I510" s="235"/>
      <c r="J510" s="235"/>
      <c r="K510" s="235"/>
      <c r="L510" s="235"/>
      <c r="M510" s="241"/>
      <c r="N510" s="235"/>
      <c r="O510" s="260"/>
      <c r="P510" s="260"/>
      <c r="Q510" s="260"/>
      <c r="R510" s="260"/>
      <c r="S510" s="260"/>
      <c r="T510" s="260"/>
      <c r="U510" s="260"/>
      <c r="V510" s="241"/>
      <c r="W510" s="235"/>
      <c r="X510" s="174"/>
      <c r="Y510" s="267"/>
    </row>
    <row r="511" spans="1:25" s="161" customFormat="1" ht="17.25" customHeight="1" hidden="1">
      <c r="A511" s="260"/>
      <c r="B511" s="254"/>
      <c r="C511" s="155"/>
      <c r="D511" s="251"/>
      <c r="E511" s="236"/>
      <c r="F511" s="236"/>
      <c r="G511" s="236"/>
      <c r="H511" s="236"/>
      <c r="I511" s="236"/>
      <c r="J511" s="236"/>
      <c r="K511" s="236"/>
      <c r="L511" s="236"/>
      <c r="M511" s="242"/>
      <c r="N511" s="236"/>
      <c r="O511" s="260"/>
      <c r="P511" s="260"/>
      <c r="Q511" s="260"/>
      <c r="R511" s="260"/>
      <c r="S511" s="260"/>
      <c r="T511" s="260"/>
      <c r="U511" s="260"/>
      <c r="V511" s="242"/>
      <c r="W511" s="236"/>
      <c r="X511" s="175"/>
      <c r="Y511" s="267"/>
    </row>
    <row r="512" spans="1:25" s="161" customFormat="1" ht="177" customHeight="1">
      <c r="A512" s="260" t="s">
        <v>107</v>
      </c>
      <c r="B512" s="254" t="s">
        <v>277</v>
      </c>
      <c r="C512" s="154"/>
      <c r="D512" s="251"/>
      <c r="E512" s="234">
        <f>E516+E520+E524+E528+E532+E536+E540+E544+E548</f>
        <v>0</v>
      </c>
      <c r="F512" s="234">
        <v>28950</v>
      </c>
      <c r="G512" s="234">
        <f aca="true" t="shared" si="47" ref="G512:W512">G516+G520+G524+G528+G532+G536+G540+G544+G548</f>
        <v>0</v>
      </c>
      <c r="H512" s="234">
        <f t="shared" si="47"/>
        <v>974.4</v>
      </c>
      <c r="I512" s="234">
        <f t="shared" si="47"/>
        <v>0</v>
      </c>
      <c r="J512" s="234">
        <f>J516+J520+J524+J528+J532+J536+J540+J544+J548</f>
        <v>28950</v>
      </c>
      <c r="K512" s="234">
        <f t="shared" si="47"/>
        <v>974.4</v>
      </c>
      <c r="L512" s="234">
        <f t="shared" si="47"/>
        <v>0</v>
      </c>
      <c r="M512" s="240">
        <f t="shared" si="47"/>
        <v>28945.2</v>
      </c>
      <c r="N512" s="234">
        <f t="shared" si="47"/>
        <v>0</v>
      </c>
      <c r="O512" s="234">
        <f t="shared" si="47"/>
        <v>0</v>
      </c>
      <c r="P512" s="234">
        <f t="shared" si="47"/>
        <v>0</v>
      </c>
      <c r="Q512" s="234">
        <f t="shared" si="47"/>
        <v>0</v>
      </c>
      <c r="R512" s="234">
        <f t="shared" si="47"/>
        <v>99.9</v>
      </c>
      <c r="S512" s="234">
        <f t="shared" si="47"/>
        <v>0</v>
      </c>
      <c r="T512" s="234">
        <f t="shared" si="47"/>
        <v>0</v>
      </c>
      <c r="U512" s="234">
        <f t="shared" si="47"/>
        <v>0</v>
      </c>
      <c r="V512" s="234">
        <f t="shared" si="47"/>
        <v>28945.2</v>
      </c>
      <c r="W512" s="234">
        <f t="shared" si="47"/>
        <v>0</v>
      </c>
      <c r="X512" s="173" t="s">
        <v>392</v>
      </c>
      <c r="Y512" s="255"/>
    </row>
    <row r="513" spans="1:25" s="161" customFormat="1" ht="4.5" customHeight="1">
      <c r="A513" s="260"/>
      <c r="B513" s="254"/>
      <c r="C513" s="154"/>
      <c r="D513" s="251"/>
      <c r="E513" s="235"/>
      <c r="F513" s="235"/>
      <c r="G513" s="235"/>
      <c r="H513" s="235"/>
      <c r="I513" s="235"/>
      <c r="J513" s="235"/>
      <c r="K513" s="235"/>
      <c r="L513" s="235"/>
      <c r="M513" s="241"/>
      <c r="N513" s="235"/>
      <c r="O513" s="235"/>
      <c r="P513" s="235"/>
      <c r="Q513" s="235"/>
      <c r="R513" s="235"/>
      <c r="S513" s="235"/>
      <c r="T513" s="235"/>
      <c r="U513" s="235"/>
      <c r="V513" s="235"/>
      <c r="W513" s="235"/>
      <c r="X513" s="174"/>
      <c r="Y513" s="256"/>
    </row>
    <row r="514" spans="1:25" s="161" customFormat="1" ht="11.25" customHeight="1" hidden="1">
      <c r="A514" s="260"/>
      <c r="B514" s="254"/>
      <c r="C514" s="154"/>
      <c r="D514" s="251"/>
      <c r="E514" s="235"/>
      <c r="F514" s="235"/>
      <c r="G514" s="235"/>
      <c r="H514" s="235"/>
      <c r="I514" s="235"/>
      <c r="J514" s="235"/>
      <c r="K514" s="235"/>
      <c r="L514" s="235"/>
      <c r="M514" s="241"/>
      <c r="N514" s="235"/>
      <c r="O514" s="235"/>
      <c r="P514" s="235"/>
      <c r="Q514" s="235"/>
      <c r="R514" s="235"/>
      <c r="S514" s="235"/>
      <c r="T514" s="235"/>
      <c r="U514" s="235"/>
      <c r="V514" s="235"/>
      <c r="W514" s="235"/>
      <c r="X514" s="174"/>
      <c r="Y514" s="256"/>
    </row>
    <row r="515" spans="1:25" s="161" customFormat="1" ht="77.25" customHeight="1" hidden="1">
      <c r="A515" s="260"/>
      <c r="B515" s="254"/>
      <c r="C515" s="154"/>
      <c r="D515" s="251"/>
      <c r="E515" s="236"/>
      <c r="F515" s="236"/>
      <c r="G515" s="236"/>
      <c r="H515" s="236"/>
      <c r="I515" s="236"/>
      <c r="J515" s="236"/>
      <c r="K515" s="236"/>
      <c r="L515" s="236"/>
      <c r="M515" s="242"/>
      <c r="N515" s="236"/>
      <c r="O515" s="236"/>
      <c r="P515" s="236"/>
      <c r="Q515" s="236"/>
      <c r="R515" s="236"/>
      <c r="S515" s="236"/>
      <c r="T515" s="236"/>
      <c r="U515" s="236"/>
      <c r="V515" s="236"/>
      <c r="W515" s="236"/>
      <c r="X515" s="175"/>
      <c r="Y515" s="257"/>
    </row>
    <row r="516" spans="1:25" s="161" customFormat="1" ht="50.25" customHeight="1">
      <c r="A516" s="260" t="s">
        <v>131</v>
      </c>
      <c r="B516" s="254" t="s">
        <v>278</v>
      </c>
      <c r="C516" s="153"/>
      <c r="D516" s="251" t="s">
        <v>241</v>
      </c>
      <c r="E516" s="234">
        <v>0</v>
      </c>
      <c r="F516" s="234">
        <v>3000</v>
      </c>
      <c r="G516" s="234">
        <v>0</v>
      </c>
      <c r="H516" s="234">
        <v>0</v>
      </c>
      <c r="I516" s="234">
        <v>0</v>
      </c>
      <c r="J516" s="234">
        <v>3000</v>
      </c>
      <c r="K516" s="234">
        <v>0</v>
      </c>
      <c r="L516" s="234">
        <v>0</v>
      </c>
      <c r="M516" s="240">
        <v>2995.8</v>
      </c>
      <c r="N516" s="234">
        <v>0</v>
      </c>
      <c r="O516" s="234">
        <v>0</v>
      </c>
      <c r="P516" s="234"/>
      <c r="Q516" s="234">
        <v>0</v>
      </c>
      <c r="R516" s="234">
        <v>0</v>
      </c>
      <c r="S516" s="234">
        <v>0</v>
      </c>
      <c r="T516" s="234">
        <v>0</v>
      </c>
      <c r="U516" s="234">
        <v>0</v>
      </c>
      <c r="V516" s="240">
        <v>2995.8</v>
      </c>
      <c r="W516" s="234">
        <v>0</v>
      </c>
      <c r="X516" s="184" t="s">
        <v>389</v>
      </c>
      <c r="Y516" s="243" t="s">
        <v>400</v>
      </c>
    </row>
    <row r="517" spans="1:25" s="161" customFormat="1" ht="33" customHeight="1">
      <c r="A517" s="260"/>
      <c r="B517" s="254"/>
      <c r="C517" s="154"/>
      <c r="D517" s="251"/>
      <c r="E517" s="235"/>
      <c r="F517" s="235"/>
      <c r="G517" s="235"/>
      <c r="H517" s="235"/>
      <c r="I517" s="235"/>
      <c r="J517" s="235"/>
      <c r="K517" s="235"/>
      <c r="L517" s="235"/>
      <c r="M517" s="241"/>
      <c r="N517" s="235"/>
      <c r="O517" s="235"/>
      <c r="P517" s="235"/>
      <c r="Q517" s="235"/>
      <c r="R517" s="235"/>
      <c r="S517" s="235"/>
      <c r="T517" s="235"/>
      <c r="U517" s="235"/>
      <c r="V517" s="241"/>
      <c r="W517" s="235"/>
      <c r="X517" s="174"/>
      <c r="Y517" s="244"/>
    </row>
    <row r="518" spans="1:25" s="161" customFormat="1" ht="32.25" customHeight="1">
      <c r="A518" s="260"/>
      <c r="B518" s="254"/>
      <c r="C518" s="154"/>
      <c r="D518" s="251"/>
      <c r="E518" s="235"/>
      <c r="F518" s="235"/>
      <c r="G518" s="235"/>
      <c r="H518" s="235"/>
      <c r="I518" s="235"/>
      <c r="J518" s="235"/>
      <c r="K518" s="235"/>
      <c r="L518" s="235"/>
      <c r="M518" s="241"/>
      <c r="N518" s="235"/>
      <c r="O518" s="235"/>
      <c r="P518" s="235"/>
      <c r="Q518" s="235"/>
      <c r="R518" s="235"/>
      <c r="S518" s="235"/>
      <c r="T518" s="235"/>
      <c r="U518" s="235"/>
      <c r="V518" s="241"/>
      <c r="W518" s="235"/>
      <c r="X518" s="174"/>
      <c r="Y518" s="244"/>
    </row>
    <row r="519" spans="1:25" s="161" customFormat="1" ht="48.75" customHeight="1">
      <c r="A519" s="260"/>
      <c r="B519" s="254"/>
      <c r="C519" s="155"/>
      <c r="D519" s="251"/>
      <c r="E519" s="236"/>
      <c r="F519" s="236"/>
      <c r="G519" s="236"/>
      <c r="H519" s="236"/>
      <c r="I519" s="236"/>
      <c r="J519" s="236"/>
      <c r="K519" s="236"/>
      <c r="L519" s="236"/>
      <c r="M519" s="242"/>
      <c r="N519" s="236"/>
      <c r="O519" s="236"/>
      <c r="P519" s="236"/>
      <c r="Q519" s="236"/>
      <c r="R519" s="236"/>
      <c r="S519" s="236"/>
      <c r="T519" s="236"/>
      <c r="U519" s="236"/>
      <c r="V519" s="242"/>
      <c r="W519" s="236"/>
      <c r="X519" s="175"/>
      <c r="Y519" s="245"/>
    </row>
    <row r="520" spans="1:25" s="161" customFormat="1" ht="15">
      <c r="A520" s="260" t="s">
        <v>132</v>
      </c>
      <c r="B520" s="254" t="s">
        <v>279</v>
      </c>
      <c r="C520" s="154"/>
      <c r="D520" s="251" t="s">
        <v>244</v>
      </c>
      <c r="E520" s="234">
        <v>0</v>
      </c>
      <c r="F520" s="234">
        <v>3750</v>
      </c>
      <c r="G520" s="234">
        <v>0</v>
      </c>
      <c r="H520" s="234">
        <v>0</v>
      </c>
      <c r="I520" s="234">
        <v>0</v>
      </c>
      <c r="J520" s="234">
        <v>3750</v>
      </c>
      <c r="K520" s="234">
        <v>0</v>
      </c>
      <c r="L520" s="234">
        <v>0</v>
      </c>
      <c r="M520" s="240">
        <v>3749.6</v>
      </c>
      <c r="N520" s="234">
        <v>0</v>
      </c>
      <c r="O520" s="234">
        <v>0</v>
      </c>
      <c r="P520" s="234">
        <v>0</v>
      </c>
      <c r="Q520" s="234">
        <v>0</v>
      </c>
      <c r="R520" s="234">
        <v>0</v>
      </c>
      <c r="S520" s="234">
        <v>0</v>
      </c>
      <c r="T520" s="234">
        <v>0</v>
      </c>
      <c r="U520" s="234">
        <v>0</v>
      </c>
      <c r="V520" s="240">
        <v>3749.6</v>
      </c>
      <c r="W520" s="234">
        <v>0</v>
      </c>
      <c r="X520" s="184" t="s">
        <v>389</v>
      </c>
      <c r="Y520" s="243" t="s">
        <v>401</v>
      </c>
    </row>
    <row r="521" spans="1:25" s="161" customFormat="1" ht="15">
      <c r="A521" s="260"/>
      <c r="B521" s="254"/>
      <c r="C521" s="154"/>
      <c r="D521" s="251"/>
      <c r="E521" s="235"/>
      <c r="F521" s="235"/>
      <c r="G521" s="235"/>
      <c r="H521" s="235"/>
      <c r="I521" s="235"/>
      <c r="J521" s="235"/>
      <c r="K521" s="235"/>
      <c r="L521" s="235"/>
      <c r="M521" s="241"/>
      <c r="N521" s="235"/>
      <c r="O521" s="235"/>
      <c r="P521" s="235"/>
      <c r="Q521" s="235"/>
      <c r="R521" s="235"/>
      <c r="S521" s="235"/>
      <c r="T521" s="235"/>
      <c r="U521" s="235"/>
      <c r="V521" s="241"/>
      <c r="W521" s="235"/>
      <c r="X521" s="174"/>
      <c r="Y521" s="244"/>
    </row>
    <row r="522" spans="1:25" s="161" customFormat="1" ht="15">
      <c r="A522" s="260"/>
      <c r="B522" s="254"/>
      <c r="C522" s="154"/>
      <c r="D522" s="251"/>
      <c r="E522" s="235"/>
      <c r="F522" s="235"/>
      <c r="G522" s="235"/>
      <c r="H522" s="235"/>
      <c r="I522" s="235"/>
      <c r="J522" s="235"/>
      <c r="K522" s="235"/>
      <c r="L522" s="235"/>
      <c r="M522" s="241"/>
      <c r="N522" s="235"/>
      <c r="O522" s="235"/>
      <c r="P522" s="235"/>
      <c r="Q522" s="235"/>
      <c r="R522" s="235"/>
      <c r="S522" s="235"/>
      <c r="T522" s="235"/>
      <c r="U522" s="235"/>
      <c r="V522" s="241"/>
      <c r="W522" s="235"/>
      <c r="X522" s="174"/>
      <c r="Y522" s="244"/>
    </row>
    <row r="523" spans="1:25" s="161" customFormat="1" ht="49.5" customHeight="1">
      <c r="A523" s="260"/>
      <c r="B523" s="254"/>
      <c r="C523" s="154"/>
      <c r="D523" s="251"/>
      <c r="E523" s="236"/>
      <c r="F523" s="236"/>
      <c r="G523" s="236"/>
      <c r="H523" s="236"/>
      <c r="I523" s="236"/>
      <c r="J523" s="236"/>
      <c r="K523" s="236"/>
      <c r="L523" s="236"/>
      <c r="M523" s="242"/>
      <c r="N523" s="236"/>
      <c r="O523" s="236"/>
      <c r="P523" s="236"/>
      <c r="Q523" s="236"/>
      <c r="R523" s="236"/>
      <c r="S523" s="236"/>
      <c r="T523" s="236"/>
      <c r="U523" s="236"/>
      <c r="V523" s="242"/>
      <c r="W523" s="236"/>
      <c r="X523" s="175"/>
      <c r="Y523" s="245"/>
    </row>
    <row r="524" spans="1:25" s="161" customFormat="1" ht="51.75" customHeight="1">
      <c r="A524" s="260" t="s">
        <v>152</v>
      </c>
      <c r="B524" s="254" t="s">
        <v>402</v>
      </c>
      <c r="C524" s="153"/>
      <c r="D524" s="251" t="s">
        <v>241</v>
      </c>
      <c r="E524" s="234">
        <v>0</v>
      </c>
      <c r="F524" s="234">
        <v>22000</v>
      </c>
      <c r="G524" s="234">
        <v>0</v>
      </c>
      <c r="H524" s="234">
        <v>0</v>
      </c>
      <c r="I524" s="234">
        <v>0</v>
      </c>
      <c r="J524" s="234">
        <v>22000</v>
      </c>
      <c r="K524" s="234">
        <v>0</v>
      </c>
      <c r="L524" s="234">
        <v>0</v>
      </c>
      <c r="M524" s="240">
        <v>22000</v>
      </c>
      <c r="N524" s="234">
        <v>0</v>
      </c>
      <c r="O524" s="234">
        <v>0</v>
      </c>
      <c r="P524" s="234"/>
      <c r="Q524" s="234">
        <v>0</v>
      </c>
      <c r="R524" s="234">
        <v>0</v>
      </c>
      <c r="S524" s="234">
        <v>0</v>
      </c>
      <c r="T524" s="234">
        <v>0</v>
      </c>
      <c r="U524" s="234">
        <v>0</v>
      </c>
      <c r="V524" s="234">
        <v>22000</v>
      </c>
      <c r="W524" s="234">
        <v>0</v>
      </c>
      <c r="X524" s="184" t="s">
        <v>389</v>
      </c>
      <c r="Y524" s="237"/>
    </row>
    <row r="525" spans="1:25" s="161" customFormat="1" ht="37.5" customHeight="1">
      <c r="A525" s="260"/>
      <c r="B525" s="254"/>
      <c r="C525" s="154"/>
      <c r="D525" s="251"/>
      <c r="E525" s="235"/>
      <c r="F525" s="235"/>
      <c r="G525" s="235"/>
      <c r="H525" s="235"/>
      <c r="I525" s="235"/>
      <c r="J525" s="235"/>
      <c r="K525" s="235"/>
      <c r="L525" s="235"/>
      <c r="M525" s="241"/>
      <c r="N525" s="235"/>
      <c r="O525" s="235"/>
      <c r="P525" s="235"/>
      <c r="Q525" s="235"/>
      <c r="R525" s="235"/>
      <c r="S525" s="235"/>
      <c r="T525" s="235"/>
      <c r="U525" s="235"/>
      <c r="V525" s="235"/>
      <c r="W525" s="235"/>
      <c r="X525" s="174"/>
      <c r="Y525" s="238"/>
    </row>
    <row r="526" spans="1:25" s="161" customFormat="1" ht="37.5" customHeight="1">
      <c r="A526" s="260"/>
      <c r="B526" s="254"/>
      <c r="C526" s="154"/>
      <c r="D526" s="251"/>
      <c r="E526" s="235"/>
      <c r="F526" s="235"/>
      <c r="G526" s="235"/>
      <c r="H526" s="235"/>
      <c r="I526" s="235"/>
      <c r="J526" s="235"/>
      <c r="K526" s="235"/>
      <c r="L526" s="235"/>
      <c r="M526" s="241"/>
      <c r="N526" s="235"/>
      <c r="O526" s="235"/>
      <c r="P526" s="235"/>
      <c r="Q526" s="235"/>
      <c r="R526" s="235"/>
      <c r="S526" s="235"/>
      <c r="T526" s="235"/>
      <c r="U526" s="235"/>
      <c r="V526" s="235"/>
      <c r="W526" s="235"/>
      <c r="X526" s="174"/>
      <c r="Y526" s="238"/>
    </row>
    <row r="527" spans="1:25" s="161" customFormat="1" ht="70.5" customHeight="1">
      <c r="A527" s="260"/>
      <c r="B527" s="254"/>
      <c r="C527" s="155"/>
      <c r="D527" s="251"/>
      <c r="E527" s="236"/>
      <c r="F527" s="236"/>
      <c r="G527" s="236"/>
      <c r="H527" s="236"/>
      <c r="I527" s="236"/>
      <c r="J527" s="236"/>
      <c r="K527" s="236"/>
      <c r="L527" s="236"/>
      <c r="M527" s="242"/>
      <c r="N527" s="236"/>
      <c r="O527" s="236"/>
      <c r="P527" s="236"/>
      <c r="Q527" s="236"/>
      <c r="R527" s="236"/>
      <c r="S527" s="236"/>
      <c r="T527" s="236"/>
      <c r="U527" s="236"/>
      <c r="V527" s="236"/>
      <c r="W527" s="236"/>
      <c r="X527" s="175"/>
      <c r="Y527" s="239"/>
    </row>
    <row r="528" spans="1:25" s="161" customFormat="1" ht="15">
      <c r="A528" s="260" t="s">
        <v>133</v>
      </c>
      <c r="B528" s="252" t="s">
        <v>383</v>
      </c>
      <c r="C528" s="154"/>
      <c r="D528" s="252" t="s">
        <v>244</v>
      </c>
      <c r="E528" s="234">
        <v>0</v>
      </c>
      <c r="F528" s="234">
        <v>200</v>
      </c>
      <c r="G528" s="234">
        <v>0</v>
      </c>
      <c r="H528" s="234">
        <v>0</v>
      </c>
      <c r="I528" s="234">
        <v>0</v>
      </c>
      <c r="J528" s="234">
        <v>200</v>
      </c>
      <c r="K528" s="234">
        <v>0</v>
      </c>
      <c r="L528" s="234">
        <v>0</v>
      </c>
      <c r="M528" s="240">
        <v>199.8</v>
      </c>
      <c r="N528" s="234">
        <v>0</v>
      </c>
      <c r="O528" s="234">
        <v>0</v>
      </c>
      <c r="P528" s="234">
        <v>0</v>
      </c>
      <c r="Q528" s="234">
        <v>0</v>
      </c>
      <c r="R528" s="234">
        <v>99.9</v>
      </c>
      <c r="S528" s="234">
        <v>0</v>
      </c>
      <c r="T528" s="234">
        <v>0</v>
      </c>
      <c r="U528" s="234">
        <v>0</v>
      </c>
      <c r="V528" s="240">
        <v>199.8</v>
      </c>
      <c r="W528" s="234">
        <v>0</v>
      </c>
      <c r="X528" s="184" t="s">
        <v>389</v>
      </c>
      <c r="Y528" s="243" t="s">
        <v>403</v>
      </c>
    </row>
    <row r="529" spans="1:25" s="161" customFormat="1" ht="29.25" customHeight="1">
      <c r="A529" s="260"/>
      <c r="B529" s="253"/>
      <c r="C529" s="154"/>
      <c r="D529" s="253"/>
      <c r="E529" s="235"/>
      <c r="F529" s="235"/>
      <c r="G529" s="235"/>
      <c r="H529" s="235"/>
      <c r="I529" s="235"/>
      <c r="J529" s="235"/>
      <c r="K529" s="235"/>
      <c r="L529" s="235"/>
      <c r="M529" s="241"/>
      <c r="N529" s="235"/>
      <c r="O529" s="235"/>
      <c r="P529" s="235"/>
      <c r="Q529" s="235"/>
      <c r="R529" s="235"/>
      <c r="S529" s="235"/>
      <c r="T529" s="235"/>
      <c r="U529" s="235"/>
      <c r="V529" s="241"/>
      <c r="W529" s="235"/>
      <c r="X529" s="174"/>
      <c r="Y529" s="244"/>
    </row>
    <row r="530" spans="1:25" s="161" customFormat="1" ht="15">
      <c r="A530" s="260"/>
      <c r="B530" s="253"/>
      <c r="C530" s="154"/>
      <c r="D530" s="253"/>
      <c r="E530" s="235"/>
      <c r="F530" s="235"/>
      <c r="G530" s="235"/>
      <c r="H530" s="235"/>
      <c r="I530" s="235"/>
      <c r="J530" s="235"/>
      <c r="K530" s="235"/>
      <c r="L530" s="235"/>
      <c r="M530" s="241"/>
      <c r="N530" s="235"/>
      <c r="O530" s="235"/>
      <c r="P530" s="235"/>
      <c r="Q530" s="235"/>
      <c r="R530" s="235"/>
      <c r="S530" s="235"/>
      <c r="T530" s="235"/>
      <c r="U530" s="235"/>
      <c r="V530" s="241"/>
      <c r="W530" s="235"/>
      <c r="X530" s="174"/>
      <c r="Y530" s="244"/>
    </row>
    <row r="531" spans="1:25" s="161" customFormat="1" ht="45" customHeight="1">
      <c r="A531" s="260"/>
      <c r="B531" s="250"/>
      <c r="C531" s="155"/>
      <c r="D531" s="250"/>
      <c r="E531" s="236"/>
      <c r="F531" s="236"/>
      <c r="G531" s="236"/>
      <c r="H531" s="236"/>
      <c r="I531" s="236"/>
      <c r="J531" s="236"/>
      <c r="K531" s="236"/>
      <c r="L531" s="236"/>
      <c r="M531" s="242"/>
      <c r="N531" s="236"/>
      <c r="O531" s="236"/>
      <c r="P531" s="236"/>
      <c r="Q531" s="236"/>
      <c r="R531" s="236"/>
      <c r="S531" s="236"/>
      <c r="T531" s="236"/>
      <c r="U531" s="236"/>
      <c r="V531" s="242"/>
      <c r="W531" s="236"/>
      <c r="X531" s="175"/>
      <c r="Y531" s="245"/>
    </row>
    <row r="532" spans="1:25" s="161" customFormat="1" ht="15.75" customHeight="1">
      <c r="A532" s="260" t="s">
        <v>159</v>
      </c>
      <c r="B532" s="252" t="s">
        <v>384</v>
      </c>
      <c r="C532" s="258"/>
      <c r="D532" s="252" t="s">
        <v>385</v>
      </c>
      <c r="E532" s="234">
        <v>0</v>
      </c>
      <c r="F532" s="234">
        <v>0</v>
      </c>
      <c r="G532" s="234">
        <v>0</v>
      </c>
      <c r="H532" s="234">
        <v>0</v>
      </c>
      <c r="I532" s="234">
        <v>0</v>
      </c>
      <c r="J532" s="234">
        <v>0</v>
      </c>
      <c r="K532" s="234">
        <v>0</v>
      </c>
      <c r="L532" s="234">
        <v>0</v>
      </c>
      <c r="M532" s="240">
        <v>0</v>
      </c>
      <c r="N532" s="234">
        <v>0</v>
      </c>
      <c r="O532" s="234">
        <v>0</v>
      </c>
      <c r="P532" s="234">
        <v>0</v>
      </c>
      <c r="Q532" s="234">
        <v>0</v>
      </c>
      <c r="R532" s="234">
        <v>0</v>
      </c>
      <c r="S532" s="234">
        <v>0</v>
      </c>
      <c r="T532" s="234">
        <v>0</v>
      </c>
      <c r="U532" s="234">
        <v>0</v>
      </c>
      <c r="V532" s="234">
        <v>0</v>
      </c>
      <c r="W532" s="234">
        <v>0</v>
      </c>
      <c r="X532" s="184"/>
      <c r="Y532" s="237"/>
    </row>
    <row r="533" spans="1:25" s="161" customFormat="1" ht="37.5" customHeight="1">
      <c r="A533" s="260"/>
      <c r="B533" s="253"/>
      <c r="C533" s="246"/>
      <c r="D533" s="253"/>
      <c r="E533" s="235"/>
      <c r="F533" s="235"/>
      <c r="G533" s="235"/>
      <c r="H533" s="235"/>
      <c r="I533" s="235"/>
      <c r="J533" s="235"/>
      <c r="K533" s="235"/>
      <c r="L533" s="235"/>
      <c r="M533" s="241"/>
      <c r="N533" s="235"/>
      <c r="O533" s="235"/>
      <c r="P533" s="235"/>
      <c r="Q533" s="235"/>
      <c r="R533" s="235"/>
      <c r="S533" s="235"/>
      <c r="T533" s="235"/>
      <c r="U533" s="235"/>
      <c r="V533" s="235"/>
      <c r="W533" s="235"/>
      <c r="X533" s="174"/>
      <c r="Y533" s="238"/>
    </row>
    <row r="534" spans="1:25" s="161" customFormat="1" ht="39" customHeight="1">
      <c r="A534" s="260"/>
      <c r="B534" s="253"/>
      <c r="C534" s="246"/>
      <c r="D534" s="253"/>
      <c r="E534" s="235"/>
      <c r="F534" s="235"/>
      <c r="G534" s="235"/>
      <c r="H534" s="235"/>
      <c r="I534" s="235"/>
      <c r="J534" s="235"/>
      <c r="K534" s="235"/>
      <c r="L534" s="235"/>
      <c r="M534" s="241"/>
      <c r="N534" s="235"/>
      <c r="O534" s="235"/>
      <c r="P534" s="235"/>
      <c r="Q534" s="235"/>
      <c r="R534" s="235"/>
      <c r="S534" s="235"/>
      <c r="T534" s="235"/>
      <c r="U534" s="235"/>
      <c r="V534" s="235"/>
      <c r="W534" s="235"/>
      <c r="X534" s="174"/>
      <c r="Y534" s="238"/>
    </row>
    <row r="535" spans="1:25" s="161" customFormat="1" ht="65.25" customHeight="1">
      <c r="A535" s="260"/>
      <c r="B535" s="250"/>
      <c r="C535" s="259"/>
      <c r="D535" s="250"/>
      <c r="E535" s="236"/>
      <c r="F535" s="236"/>
      <c r="G535" s="236"/>
      <c r="H535" s="236"/>
      <c r="I535" s="236"/>
      <c r="J535" s="236"/>
      <c r="K535" s="236"/>
      <c r="L535" s="236"/>
      <c r="M535" s="242"/>
      <c r="N535" s="236"/>
      <c r="O535" s="236"/>
      <c r="P535" s="236"/>
      <c r="Q535" s="236"/>
      <c r="R535" s="236"/>
      <c r="S535" s="236"/>
      <c r="T535" s="236"/>
      <c r="U535" s="236"/>
      <c r="V535" s="236"/>
      <c r="W535" s="236"/>
      <c r="X535" s="175"/>
      <c r="Y535" s="239"/>
    </row>
    <row r="536" spans="1:25" s="161" customFormat="1" ht="370.5" customHeight="1">
      <c r="A536" s="264" t="s">
        <v>170</v>
      </c>
      <c r="B536" s="252" t="s">
        <v>1</v>
      </c>
      <c r="C536" s="153" t="s">
        <v>364</v>
      </c>
      <c r="D536" s="252" t="s">
        <v>74</v>
      </c>
      <c r="E536" s="234">
        <v>0</v>
      </c>
      <c r="F536" s="234">
        <v>0</v>
      </c>
      <c r="G536" s="234">
        <v>0</v>
      </c>
      <c r="H536" s="234">
        <v>0</v>
      </c>
      <c r="I536" s="234">
        <v>0</v>
      </c>
      <c r="J536" s="234">
        <v>0</v>
      </c>
      <c r="K536" s="234">
        <v>0</v>
      </c>
      <c r="L536" s="234">
        <v>0</v>
      </c>
      <c r="M536" s="240">
        <v>0</v>
      </c>
      <c r="N536" s="234">
        <v>0</v>
      </c>
      <c r="O536" s="234">
        <v>0</v>
      </c>
      <c r="P536" s="234">
        <v>0</v>
      </c>
      <c r="Q536" s="234">
        <v>0</v>
      </c>
      <c r="R536" s="234">
        <v>0</v>
      </c>
      <c r="S536" s="234">
        <v>0</v>
      </c>
      <c r="T536" s="234">
        <v>0</v>
      </c>
      <c r="U536" s="234">
        <v>0</v>
      </c>
      <c r="V536" s="234">
        <v>0</v>
      </c>
      <c r="W536" s="234">
        <v>0</v>
      </c>
      <c r="X536" s="173"/>
      <c r="Y536" s="261"/>
    </row>
    <row r="537" spans="1:25" s="161" customFormat="1" ht="187.5" customHeight="1" hidden="1">
      <c r="A537" s="265"/>
      <c r="B537" s="253"/>
      <c r="C537" s="154"/>
      <c r="D537" s="253"/>
      <c r="E537" s="235"/>
      <c r="F537" s="235"/>
      <c r="G537" s="235"/>
      <c r="H537" s="235"/>
      <c r="I537" s="235"/>
      <c r="J537" s="235"/>
      <c r="K537" s="235"/>
      <c r="L537" s="235"/>
      <c r="M537" s="241"/>
      <c r="N537" s="235"/>
      <c r="O537" s="235"/>
      <c r="P537" s="235"/>
      <c r="Q537" s="235"/>
      <c r="R537" s="235"/>
      <c r="S537" s="235"/>
      <c r="T537" s="235"/>
      <c r="U537" s="235"/>
      <c r="V537" s="235"/>
      <c r="W537" s="235"/>
      <c r="X537" s="174"/>
      <c r="Y537" s="262"/>
    </row>
    <row r="538" spans="1:25" s="161" customFormat="1" ht="9" customHeight="1" hidden="1">
      <c r="A538" s="265"/>
      <c r="B538" s="253"/>
      <c r="C538" s="154"/>
      <c r="D538" s="253"/>
      <c r="E538" s="235"/>
      <c r="F538" s="235"/>
      <c r="G538" s="235"/>
      <c r="H538" s="235"/>
      <c r="I538" s="235"/>
      <c r="J538" s="235"/>
      <c r="K538" s="235"/>
      <c r="L538" s="235"/>
      <c r="M538" s="241"/>
      <c r="N538" s="235"/>
      <c r="O538" s="235"/>
      <c r="P538" s="235"/>
      <c r="Q538" s="235"/>
      <c r="R538" s="235"/>
      <c r="S538" s="235"/>
      <c r="T538" s="235"/>
      <c r="U538" s="235"/>
      <c r="V538" s="235"/>
      <c r="W538" s="235"/>
      <c r="X538" s="174"/>
      <c r="Y538" s="262"/>
    </row>
    <row r="539" spans="1:25" s="161" customFormat="1" ht="164.25" customHeight="1" hidden="1">
      <c r="A539" s="266"/>
      <c r="B539" s="250"/>
      <c r="C539" s="155"/>
      <c r="D539" s="250"/>
      <c r="E539" s="236"/>
      <c r="F539" s="236"/>
      <c r="G539" s="236"/>
      <c r="H539" s="236"/>
      <c r="I539" s="236"/>
      <c r="J539" s="236"/>
      <c r="K539" s="236"/>
      <c r="L539" s="236"/>
      <c r="M539" s="242"/>
      <c r="N539" s="236"/>
      <c r="O539" s="236"/>
      <c r="P539" s="236"/>
      <c r="Q539" s="236"/>
      <c r="R539" s="236"/>
      <c r="S539" s="236"/>
      <c r="T539" s="236"/>
      <c r="U539" s="236"/>
      <c r="V539" s="236"/>
      <c r="W539" s="236"/>
      <c r="X539" s="175"/>
      <c r="Y539" s="263"/>
    </row>
    <row r="540" spans="1:25" s="161" customFormat="1" ht="12.75" customHeight="1">
      <c r="A540" s="260" t="s">
        <v>171</v>
      </c>
      <c r="B540" s="252" t="s">
        <v>3</v>
      </c>
      <c r="C540" s="258" t="s">
        <v>365</v>
      </c>
      <c r="D540" s="252" t="s">
        <v>385</v>
      </c>
      <c r="E540" s="234">
        <v>0</v>
      </c>
      <c r="F540" s="234">
        <v>0</v>
      </c>
      <c r="G540" s="234">
        <v>0</v>
      </c>
      <c r="H540" s="234">
        <v>0</v>
      </c>
      <c r="I540" s="234">
        <v>0</v>
      </c>
      <c r="J540" s="234">
        <v>0</v>
      </c>
      <c r="K540" s="234">
        <v>0</v>
      </c>
      <c r="L540" s="234">
        <v>0</v>
      </c>
      <c r="M540" s="240">
        <v>0</v>
      </c>
      <c r="N540" s="234">
        <v>0</v>
      </c>
      <c r="O540" s="234">
        <v>0</v>
      </c>
      <c r="P540" s="234">
        <v>0</v>
      </c>
      <c r="Q540" s="234">
        <v>0</v>
      </c>
      <c r="R540" s="234">
        <v>0</v>
      </c>
      <c r="S540" s="234">
        <v>0</v>
      </c>
      <c r="T540" s="234">
        <v>0</v>
      </c>
      <c r="U540" s="234">
        <v>0</v>
      </c>
      <c r="V540" s="234">
        <v>0</v>
      </c>
      <c r="W540" s="234">
        <v>0</v>
      </c>
      <c r="X540" s="173"/>
      <c r="Y540" s="237"/>
    </row>
    <row r="541" spans="1:25" s="161" customFormat="1" ht="18.75" customHeight="1">
      <c r="A541" s="260"/>
      <c r="B541" s="253"/>
      <c r="C541" s="246"/>
      <c r="D541" s="253"/>
      <c r="E541" s="235"/>
      <c r="F541" s="235"/>
      <c r="G541" s="235"/>
      <c r="H541" s="235"/>
      <c r="I541" s="235"/>
      <c r="J541" s="235"/>
      <c r="K541" s="235"/>
      <c r="L541" s="235"/>
      <c r="M541" s="241"/>
      <c r="N541" s="235"/>
      <c r="O541" s="235"/>
      <c r="P541" s="235"/>
      <c r="Q541" s="235"/>
      <c r="R541" s="235"/>
      <c r="S541" s="235"/>
      <c r="T541" s="235"/>
      <c r="U541" s="235"/>
      <c r="V541" s="235"/>
      <c r="W541" s="235"/>
      <c r="X541" s="174"/>
      <c r="Y541" s="238"/>
    </row>
    <row r="542" spans="1:25" s="161" customFormat="1" ht="12.75" customHeight="1">
      <c r="A542" s="260"/>
      <c r="B542" s="253"/>
      <c r="C542" s="246"/>
      <c r="D542" s="253"/>
      <c r="E542" s="235"/>
      <c r="F542" s="235"/>
      <c r="G542" s="235"/>
      <c r="H542" s="235"/>
      <c r="I542" s="235"/>
      <c r="J542" s="235"/>
      <c r="K542" s="235"/>
      <c r="L542" s="235"/>
      <c r="M542" s="241"/>
      <c r="N542" s="235"/>
      <c r="O542" s="235"/>
      <c r="P542" s="235"/>
      <c r="Q542" s="235"/>
      <c r="R542" s="235"/>
      <c r="S542" s="235"/>
      <c r="T542" s="235"/>
      <c r="U542" s="235"/>
      <c r="V542" s="235"/>
      <c r="W542" s="235"/>
      <c r="X542" s="174"/>
      <c r="Y542" s="238"/>
    </row>
    <row r="543" spans="1:25" s="161" customFormat="1" ht="42" customHeight="1">
      <c r="A543" s="260"/>
      <c r="B543" s="250"/>
      <c r="C543" s="259"/>
      <c r="D543" s="250"/>
      <c r="E543" s="236"/>
      <c r="F543" s="236"/>
      <c r="G543" s="236"/>
      <c r="H543" s="236"/>
      <c r="I543" s="236"/>
      <c r="J543" s="236"/>
      <c r="K543" s="236"/>
      <c r="L543" s="236"/>
      <c r="M543" s="242"/>
      <c r="N543" s="236"/>
      <c r="O543" s="236"/>
      <c r="P543" s="236"/>
      <c r="Q543" s="236"/>
      <c r="R543" s="236"/>
      <c r="S543" s="236"/>
      <c r="T543" s="236"/>
      <c r="U543" s="236"/>
      <c r="V543" s="236"/>
      <c r="W543" s="236"/>
      <c r="X543" s="175"/>
      <c r="Y543" s="239"/>
    </row>
    <row r="544" spans="1:25" s="161" customFormat="1" ht="49.5" customHeight="1">
      <c r="A544" s="260" t="s">
        <v>172</v>
      </c>
      <c r="B544" s="252" t="s">
        <v>4</v>
      </c>
      <c r="C544" s="258" t="s">
        <v>366</v>
      </c>
      <c r="D544" s="252" t="s">
        <v>386</v>
      </c>
      <c r="E544" s="234">
        <v>0</v>
      </c>
      <c r="F544" s="234">
        <v>0</v>
      </c>
      <c r="G544" s="234">
        <v>0</v>
      </c>
      <c r="H544" s="234">
        <v>974.4</v>
      </c>
      <c r="I544" s="234">
        <v>0</v>
      </c>
      <c r="J544" s="234">
        <v>0</v>
      </c>
      <c r="K544" s="234">
        <v>974.4</v>
      </c>
      <c r="L544" s="234">
        <v>0</v>
      </c>
      <c r="M544" s="240">
        <v>0</v>
      </c>
      <c r="N544" s="234">
        <v>0</v>
      </c>
      <c r="O544" s="234">
        <v>0</v>
      </c>
      <c r="P544" s="234">
        <v>0</v>
      </c>
      <c r="Q544" s="234">
        <v>0</v>
      </c>
      <c r="R544" s="234">
        <v>0</v>
      </c>
      <c r="S544" s="234">
        <v>0</v>
      </c>
      <c r="T544" s="234">
        <v>0</v>
      </c>
      <c r="U544" s="234">
        <v>0</v>
      </c>
      <c r="V544" s="234">
        <v>0</v>
      </c>
      <c r="W544" s="234">
        <v>0</v>
      </c>
      <c r="X544" s="173"/>
      <c r="Y544" s="237"/>
    </row>
    <row r="545" spans="1:25" s="161" customFormat="1" ht="37.5" customHeight="1">
      <c r="A545" s="260"/>
      <c r="B545" s="253"/>
      <c r="C545" s="246"/>
      <c r="D545" s="253"/>
      <c r="E545" s="235"/>
      <c r="F545" s="235"/>
      <c r="G545" s="235"/>
      <c r="H545" s="235"/>
      <c r="I545" s="235"/>
      <c r="J545" s="235"/>
      <c r="K545" s="235"/>
      <c r="L545" s="235"/>
      <c r="M545" s="241"/>
      <c r="N545" s="235"/>
      <c r="O545" s="235"/>
      <c r="P545" s="235"/>
      <c r="Q545" s="235"/>
      <c r="R545" s="235"/>
      <c r="S545" s="235"/>
      <c r="T545" s="235"/>
      <c r="U545" s="235"/>
      <c r="V545" s="235"/>
      <c r="W545" s="235"/>
      <c r="X545" s="174"/>
      <c r="Y545" s="238"/>
    </row>
    <row r="546" spans="1:25" s="161" customFormat="1" ht="43.5" customHeight="1">
      <c r="A546" s="260"/>
      <c r="B546" s="253"/>
      <c r="C546" s="246"/>
      <c r="D546" s="253"/>
      <c r="E546" s="235"/>
      <c r="F546" s="235"/>
      <c r="G546" s="235"/>
      <c r="H546" s="235"/>
      <c r="I546" s="235"/>
      <c r="J546" s="235"/>
      <c r="K546" s="235"/>
      <c r="L546" s="235"/>
      <c r="M546" s="241"/>
      <c r="N546" s="235"/>
      <c r="O546" s="235"/>
      <c r="P546" s="235"/>
      <c r="Q546" s="235"/>
      <c r="R546" s="235"/>
      <c r="S546" s="235"/>
      <c r="T546" s="235"/>
      <c r="U546" s="235"/>
      <c r="V546" s="235"/>
      <c r="W546" s="235"/>
      <c r="X546" s="174"/>
      <c r="Y546" s="238"/>
    </row>
    <row r="547" spans="1:25" s="161" customFormat="1" ht="51" customHeight="1">
      <c r="A547" s="260"/>
      <c r="B547" s="250"/>
      <c r="C547" s="259"/>
      <c r="D547" s="250"/>
      <c r="E547" s="236"/>
      <c r="F547" s="236"/>
      <c r="G547" s="236"/>
      <c r="H547" s="236"/>
      <c r="I547" s="236"/>
      <c r="J547" s="236"/>
      <c r="K547" s="236"/>
      <c r="L547" s="236"/>
      <c r="M547" s="242"/>
      <c r="N547" s="236"/>
      <c r="O547" s="236"/>
      <c r="P547" s="236"/>
      <c r="Q547" s="236"/>
      <c r="R547" s="236"/>
      <c r="S547" s="236"/>
      <c r="T547" s="236"/>
      <c r="U547" s="236"/>
      <c r="V547" s="236"/>
      <c r="W547" s="236"/>
      <c r="X547" s="175"/>
      <c r="Y547" s="239"/>
    </row>
    <row r="548" spans="1:25" s="161" customFormat="1" ht="208.5" customHeight="1">
      <c r="A548" s="252" t="s">
        <v>173</v>
      </c>
      <c r="B548" s="252" t="s">
        <v>5</v>
      </c>
      <c r="C548" s="153" t="s">
        <v>367</v>
      </c>
      <c r="D548" s="252" t="s">
        <v>74</v>
      </c>
      <c r="E548" s="234">
        <v>0</v>
      </c>
      <c r="F548" s="234">
        <v>0</v>
      </c>
      <c r="G548" s="234">
        <v>0</v>
      </c>
      <c r="H548" s="234">
        <v>0</v>
      </c>
      <c r="I548" s="234">
        <v>0</v>
      </c>
      <c r="J548" s="234">
        <v>0</v>
      </c>
      <c r="K548" s="234">
        <v>0</v>
      </c>
      <c r="L548" s="234">
        <v>0</v>
      </c>
      <c r="M548" s="240">
        <v>0</v>
      </c>
      <c r="N548" s="234">
        <v>0</v>
      </c>
      <c r="O548" s="234">
        <v>0</v>
      </c>
      <c r="P548" s="234">
        <v>0</v>
      </c>
      <c r="Q548" s="234">
        <v>0</v>
      </c>
      <c r="R548" s="234">
        <v>0</v>
      </c>
      <c r="S548" s="234">
        <v>0</v>
      </c>
      <c r="T548" s="234">
        <v>0</v>
      </c>
      <c r="U548" s="234">
        <v>0</v>
      </c>
      <c r="V548" s="234">
        <v>0</v>
      </c>
      <c r="W548" s="234">
        <v>0</v>
      </c>
      <c r="X548" s="173"/>
      <c r="Y548" s="237"/>
    </row>
    <row r="549" spans="1:25" s="161" customFormat="1" ht="12" customHeight="1">
      <c r="A549" s="253"/>
      <c r="B549" s="253"/>
      <c r="C549" s="154"/>
      <c r="D549" s="253"/>
      <c r="E549" s="235"/>
      <c r="F549" s="235"/>
      <c r="G549" s="235"/>
      <c r="H549" s="235"/>
      <c r="I549" s="235"/>
      <c r="J549" s="235"/>
      <c r="K549" s="235"/>
      <c r="L549" s="235"/>
      <c r="M549" s="241"/>
      <c r="N549" s="235"/>
      <c r="O549" s="235"/>
      <c r="P549" s="235"/>
      <c r="Q549" s="235"/>
      <c r="R549" s="235"/>
      <c r="S549" s="235"/>
      <c r="T549" s="235"/>
      <c r="U549" s="235"/>
      <c r="V549" s="235"/>
      <c r="W549" s="235"/>
      <c r="X549" s="174"/>
      <c r="Y549" s="238"/>
    </row>
    <row r="550" spans="1:25" s="161" customFormat="1" ht="246" customHeight="1" hidden="1">
      <c r="A550" s="253"/>
      <c r="B550" s="253"/>
      <c r="C550" s="154"/>
      <c r="D550" s="253"/>
      <c r="E550" s="235"/>
      <c r="F550" s="235"/>
      <c r="G550" s="235"/>
      <c r="H550" s="235"/>
      <c r="I550" s="235"/>
      <c r="J550" s="235"/>
      <c r="K550" s="235"/>
      <c r="L550" s="235"/>
      <c r="M550" s="241"/>
      <c r="N550" s="235"/>
      <c r="O550" s="235"/>
      <c r="P550" s="235"/>
      <c r="Q550" s="235"/>
      <c r="R550" s="235"/>
      <c r="S550" s="235"/>
      <c r="T550" s="235"/>
      <c r="U550" s="235"/>
      <c r="V550" s="235"/>
      <c r="W550" s="235"/>
      <c r="X550" s="174"/>
      <c r="Y550" s="238"/>
    </row>
    <row r="551" spans="1:25" s="161" customFormat="1" ht="205.5" customHeight="1" hidden="1">
      <c r="A551" s="250"/>
      <c r="B551" s="250"/>
      <c r="C551" s="155"/>
      <c r="D551" s="250"/>
      <c r="E551" s="236"/>
      <c r="F551" s="236"/>
      <c r="G551" s="236"/>
      <c r="H551" s="236"/>
      <c r="I551" s="236"/>
      <c r="J551" s="236"/>
      <c r="K551" s="236"/>
      <c r="L551" s="236"/>
      <c r="M551" s="242"/>
      <c r="N551" s="236"/>
      <c r="O551" s="236"/>
      <c r="P551" s="236"/>
      <c r="Q551" s="236"/>
      <c r="R551" s="236"/>
      <c r="S551" s="236"/>
      <c r="T551" s="236"/>
      <c r="U551" s="236"/>
      <c r="V551" s="236"/>
      <c r="W551" s="236"/>
      <c r="X551" s="175"/>
      <c r="Y551" s="239"/>
    </row>
    <row r="552" spans="1:25" s="161" customFormat="1" ht="220.5" customHeight="1">
      <c r="A552" s="156" t="s">
        <v>407</v>
      </c>
      <c r="B552" s="191" t="s">
        <v>408</v>
      </c>
      <c r="C552" s="156"/>
      <c r="D552" s="191" t="s">
        <v>74</v>
      </c>
      <c r="E552" s="192">
        <v>0</v>
      </c>
      <c r="F552" s="192">
        <v>0</v>
      </c>
      <c r="G552" s="192">
        <v>0</v>
      </c>
      <c r="H552" s="192">
        <v>0</v>
      </c>
      <c r="I552" s="192">
        <v>0</v>
      </c>
      <c r="J552" s="192">
        <v>0</v>
      </c>
      <c r="K552" s="192">
        <v>0</v>
      </c>
      <c r="L552" s="192">
        <v>0</v>
      </c>
      <c r="M552" s="171">
        <v>0</v>
      </c>
      <c r="N552" s="192">
        <v>0</v>
      </c>
      <c r="O552" s="192">
        <v>0</v>
      </c>
      <c r="P552" s="192">
        <v>0</v>
      </c>
      <c r="Q552" s="192"/>
      <c r="R552" s="192"/>
      <c r="S552" s="192"/>
      <c r="T552" s="192"/>
      <c r="U552" s="192"/>
      <c r="V552" s="192">
        <v>0</v>
      </c>
      <c r="W552" s="192">
        <v>0</v>
      </c>
      <c r="X552" s="192"/>
      <c r="Y552" s="159"/>
    </row>
    <row r="553" spans="1:25" s="161" customFormat="1" ht="180" customHeight="1">
      <c r="A553" s="252" t="s">
        <v>108</v>
      </c>
      <c r="B553" s="252" t="s">
        <v>146</v>
      </c>
      <c r="C553" s="258"/>
      <c r="D553" s="247"/>
      <c r="E553" s="234">
        <f aca="true" t="shared" si="48" ref="E553:W553">SUM(E557:E564)</f>
        <v>0</v>
      </c>
      <c r="F553" s="234">
        <f t="shared" si="48"/>
        <v>1100</v>
      </c>
      <c r="G553" s="234">
        <f t="shared" si="48"/>
        <v>0</v>
      </c>
      <c r="H553" s="234">
        <f t="shared" si="48"/>
        <v>0</v>
      </c>
      <c r="I553" s="234">
        <f t="shared" si="48"/>
        <v>0</v>
      </c>
      <c r="J553" s="234">
        <f>SUM(J557:J564)</f>
        <v>1100</v>
      </c>
      <c r="K553" s="234">
        <f t="shared" si="48"/>
        <v>0</v>
      </c>
      <c r="L553" s="234">
        <f t="shared" si="48"/>
        <v>0</v>
      </c>
      <c r="M553" s="234">
        <f>SUM(M557:M564)</f>
        <v>1099.08</v>
      </c>
      <c r="N553" s="234">
        <f t="shared" si="48"/>
        <v>0</v>
      </c>
      <c r="O553" s="234">
        <f t="shared" si="48"/>
        <v>0</v>
      </c>
      <c r="P553" s="234">
        <f t="shared" si="48"/>
        <v>0</v>
      </c>
      <c r="Q553" s="234">
        <f t="shared" si="48"/>
        <v>0</v>
      </c>
      <c r="R553" s="234">
        <f t="shared" si="48"/>
        <v>915.73</v>
      </c>
      <c r="S553" s="234">
        <f t="shared" si="48"/>
        <v>0</v>
      </c>
      <c r="T553" s="234">
        <f t="shared" si="48"/>
        <v>0</v>
      </c>
      <c r="U553" s="234">
        <f t="shared" si="48"/>
        <v>0</v>
      </c>
      <c r="V553" s="234">
        <f>SUM(V557:V564)</f>
        <v>1099.08</v>
      </c>
      <c r="W553" s="234">
        <f t="shared" si="48"/>
        <v>0</v>
      </c>
      <c r="X553" s="173" t="s">
        <v>389</v>
      </c>
      <c r="Y553" s="255"/>
    </row>
    <row r="554" spans="1:25" s="161" customFormat="1" ht="12.75" customHeight="1" hidden="1">
      <c r="A554" s="253"/>
      <c r="B554" s="253"/>
      <c r="C554" s="246"/>
      <c r="D554" s="247"/>
      <c r="E554" s="235"/>
      <c r="F554" s="235"/>
      <c r="G554" s="235"/>
      <c r="H554" s="235"/>
      <c r="I554" s="235"/>
      <c r="J554" s="235"/>
      <c r="K554" s="235"/>
      <c r="L554" s="235"/>
      <c r="M554" s="235"/>
      <c r="N554" s="235"/>
      <c r="O554" s="235"/>
      <c r="P554" s="235"/>
      <c r="Q554" s="235"/>
      <c r="R554" s="235"/>
      <c r="S554" s="235"/>
      <c r="T554" s="235"/>
      <c r="U554" s="235"/>
      <c r="V554" s="235"/>
      <c r="W554" s="235"/>
      <c r="X554" s="174"/>
      <c r="Y554" s="256"/>
    </row>
    <row r="555" spans="1:25" s="161" customFormat="1" ht="12.75" customHeight="1" hidden="1">
      <c r="A555" s="253"/>
      <c r="B555" s="253"/>
      <c r="C555" s="246"/>
      <c r="D555" s="247"/>
      <c r="E555" s="235"/>
      <c r="F555" s="235"/>
      <c r="G555" s="235"/>
      <c r="H555" s="235"/>
      <c r="I555" s="235"/>
      <c r="J555" s="235"/>
      <c r="K555" s="235"/>
      <c r="L555" s="235"/>
      <c r="M555" s="235"/>
      <c r="N555" s="235"/>
      <c r="O555" s="235"/>
      <c r="P555" s="235"/>
      <c r="Q555" s="235"/>
      <c r="R555" s="235"/>
      <c r="S555" s="235"/>
      <c r="T555" s="235"/>
      <c r="U555" s="235"/>
      <c r="V555" s="235"/>
      <c r="W555" s="235"/>
      <c r="X555" s="174"/>
      <c r="Y555" s="256"/>
    </row>
    <row r="556" spans="1:25" s="161" customFormat="1" ht="47.25" customHeight="1" hidden="1">
      <c r="A556" s="250"/>
      <c r="B556" s="250"/>
      <c r="C556" s="259"/>
      <c r="D556" s="247"/>
      <c r="E556" s="236"/>
      <c r="F556" s="236"/>
      <c r="G556" s="236"/>
      <c r="H556" s="236"/>
      <c r="I556" s="236"/>
      <c r="J556" s="236"/>
      <c r="K556" s="236"/>
      <c r="L556" s="236"/>
      <c r="M556" s="236"/>
      <c r="N556" s="236"/>
      <c r="O556" s="236"/>
      <c r="P556" s="236"/>
      <c r="Q556" s="236"/>
      <c r="R556" s="236"/>
      <c r="S556" s="236"/>
      <c r="T556" s="236"/>
      <c r="U556" s="236"/>
      <c r="V556" s="236"/>
      <c r="W556" s="236"/>
      <c r="X556" s="175"/>
      <c r="Y556" s="257"/>
    </row>
    <row r="557" spans="1:25" s="161" customFormat="1" ht="15.75" customHeight="1">
      <c r="A557" s="252" t="s">
        <v>157</v>
      </c>
      <c r="B557" s="252" t="s">
        <v>7</v>
      </c>
      <c r="C557" s="258"/>
      <c r="D557" s="247" t="s">
        <v>244</v>
      </c>
      <c r="E557" s="234">
        <v>0</v>
      </c>
      <c r="F557" s="234">
        <v>1000</v>
      </c>
      <c r="G557" s="234">
        <v>0</v>
      </c>
      <c r="H557" s="234">
        <v>0</v>
      </c>
      <c r="I557" s="234">
        <v>0</v>
      </c>
      <c r="J557" s="234">
        <v>1000</v>
      </c>
      <c r="K557" s="234">
        <v>0</v>
      </c>
      <c r="L557" s="234">
        <v>0</v>
      </c>
      <c r="M557" s="234">
        <v>999.18</v>
      </c>
      <c r="N557" s="234">
        <v>0</v>
      </c>
      <c r="O557" s="234">
        <v>0</v>
      </c>
      <c r="P557" s="234">
        <v>0</v>
      </c>
      <c r="Q557" s="234">
        <v>0</v>
      </c>
      <c r="R557" s="234">
        <v>915.73</v>
      </c>
      <c r="S557" s="234">
        <v>0</v>
      </c>
      <c r="T557" s="234">
        <v>0</v>
      </c>
      <c r="U557" s="234">
        <v>0</v>
      </c>
      <c r="V557" s="234">
        <v>999.18</v>
      </c>
      <c r="W557" s="234">
        <v>0</v>
      </c>
      <c r="X557" s="184" t="s">
        <v>389</v>
      </c>
      <c r="Y557" s="243" t="s">
        <v>405</v>
      </c>
    </row>
    <row r="558" spans="1:25" s="161" customFormat="1" ht="15.75" customHeight="1">
      <c r="A558" s="253"/>
      <c r="B558" s="253"/>
      <c r="C558" s="246"/>
      <c r="D558" s="247"/>
      <c r="E558" s="235"/>
      <c r="F558" s="235"/>
      <c r="G558" s="235"/>
      <c r="H558" s="235"/>
      <c r="I558" s="235"/>
      <c r="J558" s="235"/>
      <c r="K558" s="235"/>
      <c r="L558" s="235"/>
      <c r="M558" s="235"/>
      <c r="N558" s="235"/>
      <c r="O558" s="235"/>
      <c r="P558" s="235"/>
      <c r="Q558" s="235"/>
      <c r="R558" s="235"/>
      <c r="S558" s="235"/>
      <c r="T558" s="235"/>
      <c r="U558" s="235"/>
      <c r="V558" s="235"/>
      <c r="W558" s="235"/>
      <c r="X558" s="174"/>
      <c r="Y558" s="244"/>
    </row>
    <row r="559" spans="1:25" s="161" customFormat="1" ht="15.75" customHeight="1">
      <c r="A559" s="253"/>
      <c r="B559" s="253"/>
      <c r="C559" s="246"/>
      <c r="D559" s="247"/>
      <c r="E559" s="235"/>
      <c r="F559" s="235"/>
      <c r="G559" s="235"/>
      <c r="H559" s="235"/>
      <c r="I559" s="235"/>
      <c r="J559" s="235"/>
      <c r="K559" s="235"/>
      <c r="L559" s="235"/>
      <c r="M559" s="235"/>
      <c r="N559" s="235"/>
      <c r="O559" s="235"/>
      <c r="P559" s="235"/>
      <c r="Q559" s="235"/>
      <c r="R559" s="235"/>
      <c r="S559" s="235"/>
      <c r="T559" s="235"/>
      <c r="U559" s="235"/>
      <c r="V559" s="235"/>
      <c r="W559" s="235"/>
      <c r="X559" s="174"/>
      <c r="Y559" s="244"/>
    </row>
    <row r="560" spans="1:25" s="161" customFormat="1" ht="57" customHeight="1">
      <c r="A560" s="250"/>
      <c r="B560" s="250"/>
      <c r="C560" s="259"/>
      <c r="D560" s="247"/>
      <c r="E560" s="236"/>
      <c r="F560" s="236"/>
      <c r="G560" s="236"/>
      <c r="H560" s="236"/>
      <c r="I560" s="236"/>
      <c r="J560" s="236"/>
      <c r="K560" s="236"/>
      <c r="L560" s="236"/>
      <c r="M560" s="236"/>
      <c r="N560" s="236"/>
      <c r="O560" s="236"/>
      <c r="P560" s="236"/>
      <c r="Q560" s="236"/>
      <c r="R560" s="236"/>
      <c r="S560" s="236"/>
      <c r="T560" s="236"/>
      <c r="U560" s="236"/>
      <c r="V560" s="236"/>
      <c r="W560" s="236"/>
      <c r="X560" s="175"/>
      <c r="Y560" s="245"/>
    </row>
    <row r="561" spans="1:25" s="161" customFormat="1" ht="15">
      <c r="A561" s="252" t="s">
        <v>158</v>
      </c>
      <c r="B561" s="247" t="s">
        <v>147</v>
      </c>
      <c r="C561" s="153"/>
      <c r="D561" s="247" t="s">
        <v>244</v>
      </c>
      <c r="E561" s="234">
        <v>0</v>
      </c>
      <c r="F561" s="234">
        <v>100</v>
      </c>
      <c r="G561" s="234">
        <v>0</v>
      </c>
      <c r="H561" s="234">
        <v>0</v>
      </c>
      <c r="I561" s="234">
        <v>0</v>
      </c>
      <c r="J561" s="234">
        <v>100</v>
      </c>
      <c r="K561" s="234">
        <v>0</v>
      </c>
      <c r="L561" s="234">
        <v>0</v>
      </c>
      <c r="M561" s="240">
        <v>99.9</v>
      </c>
      <c r="N561" s="234">
        <v>0</v>
      </c>
      <c r="O561" s="234">
        <v>0</v>
      </c>
      <c r="P561" s="234">
        <v>0</v>
      </c>
      <c r="Q561" s="234">
        <v>0</v>
      </c>
      <c r="R561" s="234">
        <v>0</v>
      </c>
      <c r="S561" s="234">
        <v>0</v>
      </c>
      <c r="T561" s="234">
        <v>0</v>
      </c>
      <c r="U561" s="234">
        <v>0</v>
      </c>
      <c r="V561" s="234">
        <v>99.9</v>
      </c>
      <c r="W561" s="234">
        <v>0</v>
      </c>
      <c r="X561" s="184" t="s">
        <v>389</v>
      </c>
      <c r="Y561" s="243" t="s">
        <v>404</v>
      </c>
    </row>
    <row r="562" spans="1:25" s="161" customFormat="1" ht="15.75" customHeight="1">
      <c r="A562" s="253"/>
      <c r="B562" s="254"/>
      <c r="C562" s="246"/>
      <c r="D562" s="251"/>
      <c r="E562" s="235"/>
      <c r="F562" s="235"/>
      <c r="G562" s="235"/>
      <c r="H562" s="235"/>
      <c r="I562" s="235"/>
      <c r="J562" s="235"/>
      <c r="K562" s="235"/>
      <c r="L562" s="235"/>
      <c r="M562" s="241"/>
      <c r="N562" s="235"/>
      <c r="O562" s="235"/>
      <c r="P562" s="235"/>
      <c r="Q562" s="235"/>
      <c r="R562" s="235"/>
      <c r="S562" s="235"/>
      <c r="T562" s="235"/>
      <c r="U562" s="235"/>
      <c r="V562" s="235"/>
      <c r="W562" s="235"/>
      <c r="X562" s="174"/>
      <c r="Y562" s="244"/>
    </row>
    <row r="563" spans="1:25" s="161" customFormat="1" ht="15.75" customHeight="1">
      <c r="A563" s="253"/>
      <c r="B563" s="254"/>
      <c r="C563" s="246"/>
      <c r="D563" s="251"/>
      <c r="E563" s="235"/>
      <c r="F563" s="235"/>
      <c r="G563" s="235"/>
      <c r="H563" s="235"/>
      <c r="I563" s="235"/>
      <c r="J563" s="235"/>
      <c r="K563" s="235"/>
      <c r="L563" s="235"/>
      <c r="M563" s="241"/>
      <c r="N563" s="235"/>
      <c r="O563" s="235"/>
      <c r="P563" s="235"/>
      <c r="Q563" s="235"/>
      <c r="R563" s="235"/>
      <c r="S563" s="235"/>
      <c r="T563" s="235"/>
      <c r="U563" s="235"/>
      <c r="V563" s="235"/>
      <c r="W563" s="235"/>
      <c r="X563" s="174"/>
      <c r="Y563" s="244"/>
    </row>
    <row r="564" spans="1:25" s="161" customFormat="1" ht="54.75" customHeight="1">
      <c r="A564" s="250"/>
      <c r="B564" s="254"/>
      <c r="C564" s="246"/>
      <c r="D564" s="251"/>
      <c r="E564" s="236"/>
      <c r="F564" s="236"/>
      <c r="G564" s="236"/>
      <c r="H564" s="236"/>
      <c r="I564" s="236"/>
      <c r="J564" s="236"/>
      <c r="K564" s="236"/>
      <c r="L564" s="236"/>
      <c r="M564" s="242"/>
      <c r="N564" s="236"/>
      <c r="O564" s="236"/>
      <c r="P564" s="236"/>
      <c r="Q564" s="236"/>
      <c r="R564" s="236"/>
      <c r="S564" s="236"/>
      <c r="T564" s="236"/>
      <c r="U564" s="236"/>
      <c r="V564" s="236"/>
      <c r="W564" s="236"/>
      <c r="X564" s="175"/>
      <c r="Y564" s="245"/>
    </row>
    <row r="565" spans="1:25" s="161" customFormat="1" ht="165.75" customHeight="1">
      <c r="A565" s="247" t="s">
        <v>109</v>
      </c>
      <c r="B565" s="248" t="s">
        <v>387</v>
      </c>
      <c r="C565" s="157"/>
      <c r="D565" s="251" t="s">
        <v>245</v>
      </c>
      <c r="E565" s="234">
        <v>0</v>
      </c>
      <c r="F565" s="234">
        <v>0</v>
      </c>
      <c r="G565" s="234">
        <v>0</v>
      </c>
      <c r="H565" s="234">
        <v>0</v>
      </c>
      <c r="I565" s="234">
        <v>0</v>
      </c>
      <c r="J565" s="234">
        <v>0</v>
      </c>
      <c r="K565" s="234">
        <v>0</v>
      </c>
      <c r="L565" s="234">
        <v>0</v>
      </c>
      <c r="M565" s="240">
        <v>0</v>
      </c>
      <c r="N565" s="234">
        <v>0</v>
      </c>
      <c r="O565" s="234">
        <v>0</v>
      </c>
      <c r="P565" s="234">
        <v>0</v>
      </c>
      <c r="Q565" s="234">
        <v>0</v>
      </c>
      <c r="R565" s="234">
        <v>0</v>
      </c>
      <c r="S565" s="234">
        <v>0</v>
      </c>
      <c r="T565" s="234">
        <v>0</v>
      </c>
      <c r="U565" s="234">
        <v>0</v>
      </c>
      <c r="V565" s="234">
        <v>0</v>
      </c>
      <c r="W565" s="234">
        <v>0</v>
      </c>
      <c r="X565" s="173"/>
      <c r="Y565" s="237"/>
    </row>
    <row r="566" spans="1:25" s="161" customFormat="1" ht="1.5" customHeight="1">
      <c r="A566" s="247"/>
      <c r="B566" s="249"/>
      <c r="C566" s="158"/>
      <c r="D566" s="251"/>
      <c r="E566" s="235"/>
      <c r="F566" s="235"/>
      <c r="G566" s="235"/>
      <c r="H566" s="235"/>
      <c r="I566" s="235"/>
      <c r="J566" s="235"/>
      <c r="K566" s="235"/>
      <c r="L566" s="235"/>
      <c r="M566" s="241"/>
      <c r="N566" s="235"/>
      <c r="O566" s="235"/>
      <c r="P566" s="235"/>
      <c r="Q566" s="235"/>
      <c r="R566" s="235"/>
      <c r="S566" s="235"/>
      <c r="T566" s="235"/>
      <c r="U566" s="235"/>
      <c r="V566" s="235"/>
      <c r="W566" s="235"/>
      <c r="X566" s="174"/>
      <c r="Y566" s="238"/>
    </row>
    <row r="567" spans="1:25" s="161" customFormat="1" ht="1.5" customHeight="1">
      <c r="A567" s="247"/>
      <c r="B567" s="249"/>
      <c r="C567" s="158"/>
      <c r="D567" s="251"/>
      <c r="E567" s="235"/>
      <c r="F567" s="235"/>
      <c r="G567" s="235"/>
      <c r="H567" s="235"/>
      <c r="I567" s="235"/>
      <c r="J567" s="235"/>
      <c r="K567" s="235"/>
      <c r="L567" s="235"/>
      <c r="M567" s="241"/>
      <c r="N567" s="235"/>
      <c r="O567" s="235"/>
      <c r="P567" s="235"/>
      <c r="Q567" s="235"/>
      <c r="R567" s="235"/>
      <c r="S567" s="235"/>
      <c r="T567" s="235"/>
      <c r="U567" s="235"/>
      <c r="V567" s="235"/>
      <c r="W567" s="235"/>
      <c r="X567" s="174"/>
      <c r="Y567" s="238"/>
    </row>
    <row r="568" spans="1:25" s="161" customFormat="1" ht="121.5" customHeight="1" hidden="1">
      <c r="A568" s="247"/>
      <c r="B568" s="250"/>
      <c r="C568" s="155"/>
      <c r="D568" s="247"/>
      <c r="E568" s="236"/>
      <c r="F568" s="236"/>
      <c r="G568" s="236"/>
      <c r="H568" s="236"/>
      <c r="I568" s="236"/>
      <c r="J568" s="236"/>
      <c r="K568" s="236"/>
      <c r="L568" s="236"/>
      <c r="M568" s="242"/>
      <c r="N568" s="236"/>
      <c r="O568" s="236"/>
      <c r="P568" s="236"/>
      <c r="Q568" s="236"/>
      <c r="R568" s="236"/>
      <c r="S568" s="236"/>
      <c r="T568" s="236"/>
      <c r="U568" s="236"/>
      <c r="V568" s="236"/>
      <c r="W568" s="236"/>
      <c r="X568" s="175"/>
      <c r="Y568" s="239"/>
    </row>
    <row r="569" spans="1:25" s="161" customFormat="1" ht="196.5" customHeight="1">
      <c r="A569" s="190" t="s">
        <v>110</v>
      </c>
      <c r="B569" s="176" t="s">
        <v>393</v>
      </c>
      <c r="C569" s="156"/>
      <c r="D569" s="177" t="s">
        <v>244</v>
      </c>
      <c r="E569" s="178">
        <v>0</v>
      </c>
      <c r="F569" s="178">
        <v>16521.6</v>
      </c>
      <c r="G569" s="178">
        <v>0</v>
      </c>
      <c r="H569" s="178">
        <v>0</v>
      </c>
      <c r="I569" s="178">
        <v>0</v>
      </c>
      <c r="J569" s="178">
        <v>16521.6</v>
      </c>
      <c r="K569" s="178">
        <v>0</v>
      </c>
      <c r="L569" s="178">
        <v>0</v>
      </c>
      <c r="M569" s="178">
        <v>16521.6</v>
      </c>
      <c r="N569" s="178">
        <v>0</v>
      </c>
      <c r="O569" s="178">
        <v>0</v>
      </c>
      <c r="P569" s="178">
        <v>0</v>
      </c>
      <c r="Q569" s="178"/>
      <c r="R569" s="178"/>
      <c r="S569" s="178"/>
      <c r="T569" s="178"/>
      <c r="U569" s="178"/>
      <c r="V569" s="178">
        <v>16521.6</v>
      </c>
      <c r="W569" s="178">
        <v>0</v>
      </c>
      <c r="X569" s="173" t="s">
        <v>389</v>
      </c>
      <c r="Y569" s="159"/>
    </row>
    <row r="570" spans="1:25" s="161" customFormat="1" ht="197.25" customHeight="1">
      <c r="A570" s="167"/>
      <c r="B570" s="164"/>
      <c r="C570" s="156"/>
      <c r="D570" s="165"/>
      <c r="E570" s="166"/>
      <c r="F570" s="166"/>
      <c r="G570" s="166"/>
      <c r="H570" s="166"/>
      <c r="I570" s="166"/>
      <c r="J570" s="166"/>
      <c r="K570" s="166"/>
      <c r="L570" s="166"/>
      <c r="M570" s="171"/>
      <c r="N570" s="166"/>
      <c r="O570" s="166"/>
      <c r="P570" s="166"/>
      <c r="Q570" s="166"/>
      <c r="R570" s="166"/>
      <c r="S570" s="166"/>
      <c r="T570" s="166"/>
      <c r="U570" s="166"/>
      <c r="V570" s="166"/>
      <c r="W570" s="166"/>
      <c r="X570" s="172"/>
      <c r="Y570" s="159"/>
    </row>
    <row r="571" spans="1:25" s="161" customFormat="1" ht="15.75" customHeight="1">
      <c r="A571" s="228"/>
      <c r="B571" s="231" t="s">
        <v>6</v>
      </c>
      <c r="C571" s="160"/>
      <c r="D571" s="231"/>
      <c r="E571" s="222">
        <f>E460+E504+E508+E512+E553+E565</f>
        <v>0</v>
      </c>
      <c r="F571" s="225">
        <f>F460+F504+F508+F512+F553+F565+F569</f>
        <v>1046532.8999999999</v>
      </c>
      <c r="G571" s="222">
        <f>G460+G504+G508+G512+G553+G565</f>
        <v>0</v>
      </c>
      <c r="H571" s="222">
        <f>H460+H504+H508+H512+H553+H565</f>
        <v>974.4</v>
      </c>
      <c r="I571" s="222">
        <f>I460+I504+I508+I512+I553+I565</f>
        <v>0</v>
      </c>
      <c r="J571" s="225">
        <f>J460+J504+J508+J512+J553+J565+J569</f>
        <v>1046532.8999999999</v>
      </c>
      <c r="K571" s="222">
        <f>K460+K504+K508+K512+K553+K565</f>
        <v>974.4</v>
      </c>
      <c r="L571" s="222">
        <f>L460+L504+L508+L512+L553+L565</f>
        <v>0</v>
      </c>
      <c r="M571" s="225">
        <f>M460+M504+M508+M512+M553+M565+M570+M569</f>
        <v>1040464.3699999998</v>
      </c>
      <c r="N571" s="222">
        <f aca="true" t="shared" si="49" ref="N571:U571">N460+N504+N508+N512+N553+N565</f>
        <v>0</v>
      </c>
      <c r="O571" s="222">
        <f t="shared" si="49"/>
        <v>0</v>
      </c>
      <c r="P571" s="222">
        <f t="shared" si="49"/>
        <v>0</v>
      </c>
      <c r="Q571" s="222">
        <f t="shared" si="49"/>
        <v>0</v>
      </c>
      <c r="R571" s="222">
        <f t="shared" si="49"/>
        <v>140383</v>
      </c>
      <c r="S571" s="222">
        <f t="shared" si="49"/>
        <v>0</v>
      </c>
      <c r="T571" s="222">
        <f t="shared" si="49"/>
        <v>0</v>
      </c>
      <c r="U571" s="222">
        <f t="shared" si="49"/>
        <v>0</v>
      </c>
      <c r="V571" s="225">
        <f>V460+V504+V508+V512+V553+V565+V570+V569</f>
        <v>1040464.3699999998</v>
      </c>
      <c r="W571" s="222">
        <f>W460+W504+W508+W512+W553+W565</f>
        <v>0</v>
      </c>
      <c r="X571" s="168"/>
      <c r="Y571" s="222"/>
    </row>
    <row r="572" spans="1:25" s="161" customFormat="1" ht="19.5" customHeight="1">
      <c r="A572" s="229"/>
      <c r="B572" s="232"/>
      <c r="C572" s="162"/>
      <c r="D572" s="232"/>
      <c r="E572" s="223"/>
      <c r="F572" s="226"/>
      <c r="G572" s="223"/>
      <c r="H572" s="223"/>
      <c r="I572" s="223"/>
      <c r="J572" s="226"/>
      <c r="K572" s="223"/>
      <c r="L572" s="223"/>
      <c r="M572" s="226"/>
      <c r="N572" s="223"/>
      <c r="O572" s="223"/>
      <c r="P572" s="223"/>
      <c r="Q572" s="223"/>
      <c r="R572" s="223"/>
      <c r="S572" s="223"/>
      <c r="T572" s="223"/>
      <c r="U572" s="223"/>
      <c r="V572" s="226"/>
      <c r="W572" s="223"/>
      <c r="X572" s="169"/>
      <c r="Y572" s="223"/>
    </row>
    <row r="573" spans="1:25" s="161" customFormat="1" ht="30.75" customHeight="1">
      <c r="A573" s="229"/>
      <c r="B573" s="232"/>
      <c r="C573" s="162"/>
      <c r="D573" s="232"/>
      <c r="E573" s="223"/>
      <c r="F573" s="226"/>
      <c r="G573" s="223"/>
      <c r="H573" s="223"/>
      <c r="I573" s="223"/>
      <c r="J573" s="226"/>
      <c r="K573" s="223"/>
      <c r="L573" s="223"/>
      <c r="M573" s="226"/>
      <c r="N573" s="223"/>
      <c r="O573" s="223"/>
      <c r="P573" s="223"/>
      <c r="Q573" s="223"/>
      <c r="R573" s="223"/>
      <c r="S573" s="223"/>
      <c r="T573" s="223"/>
      <c r="U573" s="223"/>
      <c r="V573" s="226"/>
      <c r="W573" s="223"/>
      <c r="X573" s="169"/>
      <c r="Y573" s="223"/>
    </row>
    <row r="574" spans="1:25" s="161" customFormat="1" ht="1.5" customHeight="1">
      <c r="A574" s="229"/>
      <c r="B574" s="232"/>
      <c r="C574" s="162"/>
      <c r="D574" s="232"/>
      <c r="E574" s="223"/>
      <c r="F574" s="226"/>
      <c r="G574" s="223"/>
      <c r="H574" s="223"/>
      <c r="I574" s="223"/>
      <c r="J574" s="226"/>
      <c r="K574" s="223"/>
      <c r="L574" s="223"/>
      <c r="M574" s="226"/>
      <c r="N574" s="223"/>
      <c r="O574" s="223"/>
      <c r="P574" s="223"/>
      <c r="Q574" s="223"/>
      <c r="R574" s="223"/>
      <c r="S574" s="223"/>
      <c r="T574" s="223"/>
      <c r="U574" s="223"/>
      <c r="V574" s="226"/>
      <c r="W574" s="223"/>
      <c r="X574" s="169"/>
      <c r="Y574" s="223"/>
    </row>
    <row r="575" spans="1:25" s="161" customFormat="1" ht="12.75" customHeight="1" hidden="1">
      <c r="A575" s="229"/>
      <c r="B575" s="232"/>
      <c r="C575" s="162"/>
      <c r="D575" s="232"/>
      <c r="E575" s="223"/>
      <c r="F575" s="226"/>
      <c r="G575" s="223"/>
      <c r="H575" s="223"/>
      <c r="I575" s="223"/>
      <c r="J575" s="226"/>
      <c r="K575" s="223"/>
      <c r="L575" s="223"/>
      <c r="M575" s="226"/>
      <c r="N575" s="223"/>
      <c r="O575" s="223"/>
      <c r="P575" s="223"/>
      <c r="Q575" s="223"/>
      <c r="R575" s="223"/>
      <c r="S575" s="223"/>
      <c r="T575" s="223"/>
      <c r="U575" s="223"/>
      <c r="V575" s="226"/>
      <c r="W575" s="223"/>
      <c r="X575" s="169"/>
      <c r="Y575" s="223"/>
    </row>
    <row r="576" spans="1:25" s="161" customFormat="1" ht="21" customHeight="1">
      <c r="A576" s="230"/>
      <c r="B576" s="233"/>
      <c r="C576" s="163"/>
      <c r="D576" s="233"/>
      <c r="E576" s="224"/>
      <c r="F576" s="227"/>
      <c r="G576" s="224"/>
      <c r="H576" s="224"/>
      <c r="I576" s="224"/>
      <c r="J576" s="227"/>
      <c r="K576" s="224"/>
      <c r="L576" s="224"/>
      <c r="M576" s="227"/>
      <c r="N576" s="224"/>
      <c r="O576" s="224"/>
      <c r="P576" s="224"/>
      <c r="Q576" s="224"/>
      <c r="R576" s="224"/>
      <c r="S576" s="224"/>
      <c r="T576" s="224"/>
      <c r="U576" s="224"/>
      <c r="V576" s="227"/>
      <c r="W576" s="224"/>
      <c r="X576" s="170"/>
      <c r="Y576" s="224"/>
    </row>
    <row r="577" spans="1:25" ht="29.25" customHeight="1">
      <c r="A577" s="61"/>
      <c r="B577" s="193" t="s">
        <v>124</v>
      </c>
      <c r="C577" s="193"/>
      <c r="D577" s="193"/>
      <c r="E577" s="193"/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63"/>
      <c r="Q577" s="63"/>
      <c r="R577" s="63"/>
      <c r="S577" s="63"/>
      <c r="T577" s="63"/>
      <c r="U577" s="63"/>
      <c r="V577" s="63"/>
      <c r="W577" s="63"/>
      <c r="X577" s="63"/>
      <c r="Y577" s="14"/>
    </row>
    <row r="578" spans="1:25" ht="12.75" customHeight="1">
      <c r="A578" s="210" t="s">
        <v>104</v>
      </c>
      <c r="B578" s="210" t="s">
        <v>125</v>
      </c>
      <c r="C578" s="90"/>
      <c r="D578" s="211" t="s">
        <v>35</v>
      </c>
      <c r="E578" s="206">
        <v>0</v>
      </c>
      <c r="F578" s="206">
        <v>68965.2</v>
      </c>
      <c r="G578" s="206">
        <v>0</v>
      </c>
      <c r="H578" s="206">
        <v>0</v>
      </c>
      <c r="I578" s="206">
        <v>0</v>
      </c>
      <c r="J578" s="206">
        <v>68965.2</v>
      </c>
      <c r="K578" s="206">
        <v>0</v>
      </c>
      <c r="L578" s="206">
        <v>0</v>
      </c>
      <c r="M578" s="206">
        <v>13758.45</v>
      </c>
      <c r="N578" s="206">
        <v>0</v>
      </c>
      <c r="O578" s="206">
        <v>0</v>
      </c>
      <c r="P578" s="206">
        <v>0</v>
      </c>
      <c r="Q578" s="206">
        <v>0</v>
      </c>
      <c r="R578" s="206">
        <f>M578</f>
        <v>13758.45</v>
      </c>
      <c r="S578" s="206">
        <v>0</v>
      </c>
      <c r="T578" s="206">
        <v>0</v>
      </c>
      <c r="U578" s="206">
        <v>0</v>
      </c>
      <c r="V578" s="206">
        <v>13758.45</v>
      </c>
      <c r="W578" s="206">
        <v>0</v>
      </c>
      <c r="X578" s="54"/>
      <c r="Y578" s="221"/>
    </row>
    <row r="579" spans="1:25" ht="12.75" customHeight="1">
      <c r="A579" s="210"/>
      <c r="B579" s="210"/>
      <c r="C579" s="91"/>
      <c r="D579" s="212"/>
      <c r="E579" s="207"/>
      <c r="F579" s="207"/>
      <c r="G579" s="207"/>
      <c r="H579" s="207"/>
      <c r="I579" s="207"/>
      <c r="J579" s="207"/>
      <c r="K579" s="207"/>
      <c r="L579" s="207"/>
      <c r="M579" s="207"/>
      <c r="N579" s="207"/>
      <c r="O579" s="207"/>
      <c r="P579" s="207"/>
      <c r="Q579" s="207"/>
      <c r="R579" s="207"/>
      <c r="S579" s="207"/>
      <c r="T579" s="207"/>
      <c r="U579" s="207"/>
      <c r="V579" s="207"/>
      <c r="W579" s="207"/>
      <c r="X579" s="55"/>
      <c r="Y579" s="221"/>
    </row>
    <row r="580" spans="1:25" ht="12.75" customHeight="1">
      <c r="A580" s="210"/>
      <c r="B580" s="210"/>
      <c r="C580" s="91"/>
      <c r="D580" s="212"/>
      <c r="E580" s="207"/>
      <c r="F580" s="207"/>
      <c r="G580" s="207"/>
      <c r="H580" s="207"/>
      <c r="I580" s="207"/>
      <c r="J580" s="207"/>
      <c r="K580" s="207"/>
      <c r="L580" s="207"/>
      <c r="M580" s="207"/>
      <c r="N580" s="207"/>
      <c r="O580" s="207"/>
      <c r="P580" s="207"/>
      <c r="Q580" s="207"/>
      <c r="R580" s="207"/>
      <c r="S580" s="207"/>
      <c r="T580" s="207"/>
      <c r="U580" s="207"/>
      <c r="V580" s="207"/>
      <c r="W580" s="207"/>
      <c r="X580" s="55"/>
      <c r="Y580" s="221"/>
    </row>
    <row r="581" spans="1:25" ht="165" customHeight="1">
      <c r="A581" s="210"/>
      <c r="B581" s="210"/>
      <c r="C581" s="92"/>
      <c r="D581" s="213"/>
      <c r="E581" s="208"/>
      <c r="F581" s="208"/>
      <c r="G581" s="208"/>
      <c r="H581" s="208"/>
      <c r="I581" s="208"/>
      <c r="J581" s="208"/>
      <c r="K581" s="208"/>
      <c r="L581" s="208"/>
      <c r="M581" s="208"/>
      <c r="N581" s="208"/>
      <c r="O581" s="208"/>
      <c r="P581" s="208"/>
      <c r="Q581" s="208"/>
      <c r="R581" s="208"/>
      <c r="S581" s="208"/>
      <c r="T581" s="208"/>
      <c r="U581" s="208"/>
      <c r="V581" s="208"/>
      <c r="W581" s="208"/>
      <c r="X581" s="56"/>
      <c r="Y581" s="221"/>
    </row>
    <row r="582" spans="1:25" ht="12.75" customHeight="1">
      <c r="A582" s="210" t="s">
        <v>105</v>
      </c>
      <c r="B582" s="210" t="s">
        <v>37</v>
      </c>
      <c r="C582" s="113"/>
      <c r="D582" s="210"/>
      <c r="E582" s="206">
        <f>E586+E591+E596+E601+E606+E611+E615+E619+E624+E628</f>
        <v>0</v>
      </c>
      <c r="F582" s="206">
        <f aca="true" t="shared" si="50" ref="F582:W582">F586+F591+F596+F601+F606+F611+F615+F619+F624+F628</f>
        <v>58565.8</v>
      </c>
      <c r="G582" s="206">
        <f t="shared" si="50"/>
        <v>0</v>
      </c>
      <c r="H582" s="206">
        <f t="shared" si="50"/>
        <v>427961.80000000005</v>
      </c>
      <c r="I582" s="206">
        <f t="shared" si="50"/>
        <v>0</v>
      </c>
      <c r="J582" s="206">
        <f t="shared" si="50"/>
        <v>58565.8</v>
      </c>
      <c r="K582" s="206">
        <f t="shared" si="50"/>
        <v>0</v>
      </c>
      <c r="L582" s="206">
        <f t="shared" si="50"/>
        <v>0</v>
      </c>
      <c r="M582" s="206">
        <f t="shared" si="50"/>
        <v>0</v>
      </c>
      <c r="N582" s="206">
        <f t="shared" si="50"/>
        <v>0</v>
      </c>
      <c r="O582" s="206">
        <f t="shared" si="50"/>
        <v>0</v>
      </c>
      <c r="P582" s="206">
        <f t="shared" si="50"/>
        <v>0</v>
      </c>
      <c r="Q582" s="206">
        <f t="shared" si="50"/>
        <v>0</v>
      </c>
      <c r="R582" s="206">
        <f t="shared" si="50"/>
        <v>0</v>
      </c>
      <c r="S582" s="206">
        <f t="shared" si="50"/>
        <v>0</v>
      </c>
      <c r="T582" s="206">
        <f t="shared" si="50"/>
        <v>0</v>
      </c>
      <c r="U582" s="206">
        <f t="shared" si="50"/>
        <v>0</v>
      </c>
      <c r="V582" s="206">
        <f t="shared" si="50"/>
        <v>0</v>
      </c>
      <c r="W582" s="206">
        <f t="shared" si="50"/>
        <v>0</v>
      </c>
      <c r="X582" s="54"/>
      <c r="Y582" s="209"/>
    </row>
    <row r="583" spans="1:25" ht="12.75" customHeight="1">
      <c r="A583" s="210"/>
      <c r="B583" s="210"/>
      <c r="C583" s="113"/>
      <c r="D583" s="210"/>
      <c r="E583" s="207"/>
      <c r="F583" s="207"/>
      <c r="G583" s="207"/>
      <c r="H583" s="207"/>
      <c r="I583" s="207"/>
      <c r="J583" s="207"/>
      <c r="K583" s="207"/>
      <c r="L583" s="207"/>
      <c r="M583" s="207"/>
      <c r="N583" s="207"/>
      <c r="O583" s="207"/>
      <c r="P583" s="207"/>
      <c r="Q583" s="207"/>
      <c r="R583" s="207"/>
      <c r="S583" s="207"/>
      <c r="T583" s="207"/>
      <c r="U583" s="207"/>
      <c r="V583" s="207"/>
      <c r="W583" s="207"/>
      <c r="X583" s="55"/>
      <c r="Y583" s="209"/>
    </row>
    <row r="584" spans="1:25" ht="12.75" customHeight="1">
      <c r="A584" s="210"/>
      <c r="B584" s="210"/>
      <c r="C584" s="113"/>
      <c r="D584" s="210"/>
      <c r="E584" s="207"/>
      <c r="F584" s="207"/>
      <c r="G584" s="207"/>
      <c r="H584" s="207"/>
      <c r="I584" s="207"/>
      <c r="J584" s="207"/>
      <c r="K584" s="207"/>
      <c r="L584" s="207"/>
      <c r="M584" s="207"/>
      <c r="N584" s="207"/>
      <c r="O584" s="207"/>
      <c r="P584" s="207"/>
      <c r="Q584" s="207"/>
      <c r="R584" s="207"/>
      <c r="S584" s="207"/>
      <c r="T584" s="207"/>
      <c r="U584" s="207"/>
      <c r="V584" s="207"/>
      <c r="W584" s="207"/>
      <c r="X584" s="55"/>
      <c r="Y584" s="209"/>
    </row>
    <row r="585" spans="1:25" ht="12.75" customHeight="1">
      <c r="A585" s="210"/>
      <c r="B585" s="210"/>
      <c r="C585" s="113"/>
      <c r="D585" s="210"/>
      <c r="E585" s="208"/>
      <c r="F585" s="208"/>
      <c r="G585" s="208"/>
      <c r="H585" s="208"/>
      <c r="I585" s="208"/>
      <c r="J585" s="208"/>
      <c r="K585" s="208"/>
      <c r="L585" s="208"/>
      <c r="M585" s="208"/>
      <c r="N585" s="208"/>
      <c r="O585" s="208"/>
      <c r="P585" s="208"/>
      <c r="Q585" s="208"/>
      <c r="R585" s="208"/>
      <c r="S585" s="208"/>
      <c r="T585" s="208"/>
      <c r="U585" s="208"/>
      <c r="V585" s="208"/>
      <c r="W585" s="208"/>
      <c r="X585" s="56"/>
      <c r="Y585" s="209"/>
    </row>
    <row r="586" spans="1:25" ht="12.75" customHeight="1">
      <c r="A586" s="211" t="s">
        <v>114</v>
      </c>
      <c r="B586" s="210" t="s">
        <v>36</v>
      </c>
      <c r="C586" s="113"/>
      <c r="D586" s="210"/>
      <c r="E586" s="206">
        <f>E590</f>
        <v>0</v>
      </c>
      <c r="F586" s="206">
        <f>F590</f>
        <v>35217.1</v>
      </c>
      <c r="G586" s="206">
        <f aca="true" t="shared" si="51" ref="G586:W586">G590</f>
        <v>0</v>
      </c>
      <c r="H586" s="206">
        <f t="shared" si="51"/>
        <v>324827.5</v>
      </c>
      <c r="I586" s="206">
        <f t="shared" si="51"/>
        <v>0</v>
      </c>
      <c r="J586" s="206">
        <f t="shared" si="51"/>
        <v>35217.1</v>
      </c>
      <c r="K586" s="206">
        <f t="shared" si="51"/>
        <v>0</v>
      </c>
      <c r="L586" s="206">
        <f t="shared" si="51"/>
        <v>0</v>
      </c>
      <c r="M586" s="206">
        <f t="shared" si="51"/>
        <v>0</v>
      </c>
      <c r="N586" s="206">
        <f t="shared" si="51"/>
        <v>0</v>
      </c>
      <c r="O586" s="206">
        <f t="shared" si="51"/>
        <v>0</v>
      </c>
      <c r="P586" s="206">
        <f t="shared" si="51"/>
        <v>0</v>
      </c>
      <c r="Q586" s="206">
        <f t="shared" si="51"/>
        <v>0</v>
      </c>
      <c r="R586" s="206">
        <f t="shared" si="51"/>
        <v>0</v>
      </c>
      <c r="S586" s="206">
        <f t="shared" si="51"/>
        <v>0</v>
      </c>
      <c r="T586" s="206">
        <f t="shared" si="51"/>
        <v>0</v>
      </c>
      <c r="U586" s="206">
        <f t="shared" si="51"/>
        <v>0</v>
      </c>
      <c r="V586" s="206">
        <f t="shared" si="51"/>
        <v>0</v>
      </c>
      <c r="W586" s="206">
        <f t="shared" si="51"/>
        <v>0</v>
      </c>
      <c r="X586" s="54"/>
      <c r="Y586" s="218" t="s">
        <v>284</v>
      </c>
    </row>
    <row r="587" spans="1:25" ht="12.75" customHeight="1">
      <c r="A587" s="212"/>
      <c r="B587" s="210"/>
      <c r="C587" s="113"/>
      <c r="D587" s="210"/>
      <c r="E587" s="207"/>
      <c r="F587" s="207"/>
      <c r="G587" s="207"/>
      <c r="H587" s="207"/>
      <c r="I587" s="207"/>
      <c r="J587" s="207"/>
      <c r="K587" s="207"/>
      <c r="L587" s="207"/>
      <c r="M587" s="207"/>
      <c r="N587" s="207"/>
      <c r="O587" s="207"/>
      <c r="P587" s="207"/>
      <c r="Q587" s="207"/>
      <c r="R587" s="207"/>
      <c r="S587" s="207"/>
      <c r="T587" s="207"/>
      <c r="U587" s="207"/>
      <c r="V587" s="207"/>
      <c r="W587" s="207"/>
      <c r="X587" s="55"/>
      <c r="Y587" s="219"/>
    </row>
    <row r="588" spans="1:25" ht="12.75" customHeight="1">
      <c r="A588" s="212"/>
      <c r="B588" s="210"/>
      <c r="C588" s="113"/>
      <c r="D588" s="210"/>
      <c r="E588" s="207"/>
      <c r="F588" s="207"/>
      <c r="G588" s="207"/>
      <c r="H588" s="207"/>
      <c r="I588" s="207"/>
      <c r="J588" s="207"/>
      <c r="K588" s="207"/>
      <c r="L588" s="207"/>
      <c r="M588" s="207"/>
      <c r="N588" s="207"/>
      <c r="O588" s="207"/>
      <c r="P588" s="207"/>
      <c r="Q588" s="207"/>
      <c r="R588" s="207"/>
      <c r="S588" s="207"/>
      <c r="T588" s="207"/>
      <c r="U588" s="207"/>
      <c r="V588" s="207"/>
      <c r="W588" s="207"/>
      <c r="X588" s="55"/>
      <c r="Y588" s="219"/>
    </row>
    <row r="589" spans="1:25" ht="19.5" customHeight="1">
      <c r="A589" s="213"/>
      <c r="B589" s="210"/>
      <c r="C589" s="113"/>
      <c r="D589" s="210"/>
      <c r="E589" s="208"/>
      <c r="F589" s="208"/>
      <c r="G589" s="208"/>
      <c r="H589" s="208"/>
      <c r="I589" s="208"/>
      <c r="J589" s="208"/>
      <c r="K589" s="208"/>
      <c r="L589" s="208"/>
      <c r="M589" s="208"/>
      <c r="N589" s="208"/>
      <c r="O589" s="208"/>
      <c r="P589" s="208"/>
      <c r="Q589" s="208"/>
      <c r="R589" s="208"/>
      <c r="S589" s="208"/>
      <c r="T589" s="208"/>
      <c r="U589" s="208"/>
      <c r="V589" s="208"/>
      <c r="W589" s="208"/>
      <c r="X589" s="56"/>
      <c r="Y589" s="220"/>
    </row>
    <row r="590" spans="1:25" ht="201" customHeight="1">
      <c r="A590" s="53" t="s">
        <v>28</v>
      </c>
      <c r="B590" s="38" t="s">
        <v>38</v>
      </c>
      <c r="C590" s="113"/>
      <c r="D590" s="38" t="s">
        <v>35</v>
      </c>
      <c r="E590" s="55">
        <v>0</v>
      </c>
      <c r="F590" s="55">
        <v>35217.1</v>
      </c>
      <c r="G590" s="55">
        <v>0</v>
      </c>
      <c r="H590" s="55">
        <v>324827.5</v>
      </c>
      <c r="I590" s="55">
        <v>0</v>
      </c>
      <c r="J590" s="55">
        <v>35217.1</v>
      </c>
      <c r="K590" s="55">
        <v>0</v>
      </c>
      <c r="L590" s="55">
        <v>0</v>
      </c>
      <c r="M590" s="55">
        <v>0</v>
      </c>
      <c r="N590" s="55">
        <v>0</v>
      </c>
      <c r="O590" s="55">
        <v>0</v>
      </c>
      <c r="P590" s="55">
        <v>0</v>
      </c>
      <c r="Q590" s="55">
        <v>0</v>
      </c>
      <c r="R590" s="55">
        <v>0</v>
      </c>
      <c r="S590" s="55">
        <v>0</v>
      </c>
      <c r="T590" s="55">
        <v>0</v>
      </c>
      <c r="U590" s="55">
        <v>0</v>
      </c>
      <c r="V590" s="55">
        <v>0</v>
      </c>
      <c r="W590" s="55">
        <v>0</v>
      </c>
      <c r="X590" s="55"/>
      <c r="Y590" s="37" t="s">
        <v>248</v>
      </c>
    </row>
    <row r="591" spans="1:25" ht="12.75" customHeight="1">
      <c r="A591" s="211" t="s">
        <v>115</v>
      </c>
      <c r="B591" s="210" t="s">
        <v>40</v>
      </c>
      <c r="C591" s="113"/>
      <c r="D591" s="210"/>
      <c r="E591" s="206">
        <f>E595</f>
        <v>0</v>
      </c>
      <c r="F591" s="206">
        <f>F595</f>
        <v>15985</v>
      </c>
      <c r="G591" s="206">
        <f aca="true" t="shared" si="52" ref="G591:W591">G595</f>
        <v>0</v>
      </c>
      <c r="H591" s="206">
        <f t="shared" si="52"/>
        <v>100000</v>
      </c>
      <c r="I591" s="206">
        <f t="shared" si="52"/>
        <v>0</v>
      </c>
      <c r="J591" s="206">
        <f t="shared" si="52"/>
        <v>15985</v>
      </c>
      <c r="K591" s="206">
        <f t="shared" si="52"/>
        <v>0</v>
      </c>
      <c r="L591" s="206">
        <f t="shared" si="52"/>
        <v>0</v>
      </c>
      <c r="M591" s="206">
        <f t="shared" si="52"/>
        <v>0</v>
      </c>
      <c r="N591" s="206">
        <f t="shared" si="52"/>
        <v>0</v>
      </c>
      <c r="O591" s="206">
        <f t="shared" si="52"/>
        <v>0</v>
      </c>
      <c r="P591" s="206">
        <f t="shared" si="52"/>
        <v>0</v>
      </c>
      <c r="Q591" s="206">
        <f t="shared" si="52"/>
        <v>0</v>
      </c>
      <c r="R591" s="206">
        <f t="shared" si="52"/>
        <v>0</v>
      </c>
      <c r="S591" s="206">
        <f t="shared" si="52"/>
        <v>0</v>
      </c>
      <c r="T591" s="206">
        <f t="shared" si="52"/>
        <v>0</v>
      </c>
      <c r="U591" s="206">
        <f t="shared" si="52"/>
        <v>0</v>
      </c>
      <c r="V591" s="206">
        <f t="shared" si="52"/>
        <v>0</v>
      </c>
      <c r="W591" s="206">
        <f t="shared" si="52"/>
        <v>0</v>
      </c>
      <c r="X591" s="54"/>
      <c r="Y591" s="211" t="s">
        <v>249</v>
      </c>
    </row>
    <row r="592" spans="1:25" ht="12.75" customHeight="1">
      <c r="A592" s="212"/>
      <c r="B592" s="210"/>
      <c r="C592" s="113"/>
      <c r="D592" s="210"/>
      <c r="E592" s="207"/>
      <c r="F592" s="207"/>
      <c r="G592" s="207"/>
      <c r="H592" s="207"/>
      <c r="I592" s="207"/>
      <c r="J592" s="207"/>
      <c r="K592" s="207"/>
      <c r="L592" s="207"/>
      <c r="M592" s="207"/>
      <c r="N592" s="207"/>
      <c r="O592" s="207"/>
      <c r="P592" s="207"/>
      <c r="Q592" s="207"/>
      <c r="R592" s="207"/>
      <c r="S592" s="207"/>
      <c r="T592" s="207"/>
      <c r="U592" s="207"/>
      <c r="V592" s="207"/>
      <c r="W592" s="207"/>
      <c r="X592" s="55"/>
      <c r="Y592" s="212"/>
    </row>
    <row r="593" spans="1:25" ht="12.75" customHeight="1">
      <c r="A593" s="212"/>
      <c r="B593" s="210"/>
      <c r="C593" s="113"/>
      <c r="D593" s="210"/>
      <c r="E593" s="207"/>
      <c r="F593" s="207"/>
      <c r="G593" s="207"/>
      <c r="H593" s="207"/>
      <c r="I593" s="207"/>
      <c r="J593" s="207"/>
      <c r="K593" s="207"/>
      <c r="L593" s="207"/>
      <c r="M593" s="207"/>
      <c r="N593" s="207"/>
      <c r="O593" s="207"/>
      <c r="P593" s="207"/>
      <c r="Q593" s="207"/>
      <c r="R593" s="207"/>
      <c r="S593" s="207"/>
      <c r="T593" s="207"/>
      <c r="U593" s="207"/>
      <c r="V593" s="207"/>
      <c r="W593" s="207"/>
      <c r="X593" s="55"/>
      <c r="Y593" s="212"/>
    </row>
    <row r="594" spans="1:25" ht="63" customHeight="1">
      <c r="A594" s="213"/>
      <c r="B594" s="210"/>
      <c r="C594" s="113"/>
      <c r="D594" s="210"/>
      <c r="E594" s="208"/>
      <c r="F594" s="208"/>
      <c r="G594" s="208"/>
      <c r="H594" s="208"/>
      <c r="I594" s="208"/>
      <c r="J594" s="208"/>
      <c r="K594" s="208"/>
      <c r="L594" s="208"/>
      <c r="M594" s="208"/>
      <c r="N594" s="208"/>
      <c r="O594" s="208"/>
      <c r="P594" s="208"/>
      <c r="Q594" s="208"/>
      <c r="R594" s="208"/>
      <c r="S594" s="208"/>
      <c r="T594" s="208"/>
      <c r="U594" s="208"/>
      <c r="V594" s="208"/>
      <c r="W594" s="208"/>
      <c r="X594" s="56"/>
      <c r="Y594" s="213"/>
    </row>
    <row r="595" spans="1:25" ht="213.75" customHeight="1">
      <c r="A595" s="53" t="s">
        <v>29</v>
      </c>
      <c r="B595" s="38" t="s">
        <v>39</v>
      </c>
      <c r="C595" s="113"/>
      <c r="D595" s="38" t="s">
        <v>35</v>
      </c>
      <c r="E595" s="55">
        <v>0</v>
      </c>
      <c r="F595" s="55">
        <v>15985</v>
      </c>
      <c r="G595" s="55">
        <v>0</v>
      </c>
      <c r="H595" s="151">
        <v>100000</v>
      </c>
      <c r="I595" s="55">
        <v>0</v>
      </c>
      <c r="J595" s="55">
        <v>15985</v>
      </c>
      <c r="K595" s="55">
        <v>0</v>
      </c>
      <c r="L595" s="55">
        <v>0</v>
      </c>
      <c r="M595" s="55">
        <v>0</v>
      </c>
      <c r="N595" s="55">
        <v>0</v>
      </c>
      <c r="O595" s="55">
        <v>0</v>
      </c>
      <c r="P595" s="55">
        <v>0</v>
      </c>
      <c r="Q595" s="55">
        <v>0</v>
      </c>
      <c r="R595" s="55">
        <v>0</v>
      </c>
      <c r="S595" s="55">
        <v>0</v>
      </c>
      <c r="T595" s="55">
        <v>0</v>
      </c>
      <c r="U595" s="55">
        <v>0</v>
      </c>
      <c r="V595" s="55">
        <v>0</v>
      </c>
      <c r="W595" s="55">
        <v>0</v>
      </c>
      <c r="X595" s="55"/>
      <c r="Y595" s="73"/>
    </row>
    <row r="596" spans="1:25" ht="12.75" customHeight="1">
      <c r="A596" s="211" t="s">
        <v>116</v>
      </c>
      <c r="B596" s="210" t="s">
        <v>41</v>
      </c>
      <c r="C596" s="113"/>
      <c r="D596" s="210"/>
      <c r="E596" s="206">
        <f>E600</f>
        <v>0</v>
      </c>
      <c r="F596" s="206">
        <f aca="true" t="shared" si="53" ref="F596:W596">F600</f>
        <v>2283.4</v>
      </c>
      <c r="G596" s="206">
        <f t="shared" si="53"/>
        <v>0</v>
      </c>
      <c r="H596" s="206">
        <f t="shared" si="53"/>
        <v>2283.4</v>
      </c>
      <c r="I596" s="206">
        <f t="shared" si="53"/>
        <v>0</v>
      </c>
      <c r="J596" s="206">
        <f t="shared" si="53"/>
        <v>2283.4</v>
      </c>
      <c r="K596" s="206">
        <f t="shared" si="53"/>
        <v>0</v>
      </c>
      <c r="L596" s="206">
        <f t="shared" si="53"/>
        <v>0</v>
      </c>
      <c r="M596" s="206">
        <f t="shared" si="53"/>
        <v>0</v>
      </c>
      <c r="N596" s="206">
        <f t="shared" si="53"/>
        <v>0</v>
      </c>
      <c r="O596" s="206">
        <f t="shared" si="53"/>
        <v>0</v>
      </c>
      <c r="P596" s="206">
        <f t="shared" si="53"/>
        <v>0</v>
      </c>
      <c r="Q596" s="206">
        <f t="shared" si="53"/>
        <v>0</v>
      </c>
      <c r="R596" s="206">
        <f t="shared" si="53"/>
        <v>0</v>
      </c>
      <c r="S596" s="206">
        <f t="shared" si="53"/>
        <v>0</v>
      </c>
      <c r="T596" s="206">
        <f t="shared" si="53"/>
        <v>0</v>
      </c>
      <c r="U596" s="206">
        <f t="shared" si="53"/>
        <v>0</v>
      </c>
      <c r="V596" s="206">
        <f t="shared" si="53"/>
        <v>0</v>
      </c>
      <c r="W596" s="206">
        <f t="shared" si="53"/>
        <v>0</v>
      </c>
      <c r="X596" s="54"/>
      <c r="Y596" s="215"/>
    </row>
    <row r="597" spans="1:25" ht="12.75" customHeight="1">
      <c r="A597" s="212"/>
      <c r="B597" s="210"/>
      <c r="C597" s="113"/>
      <c r="D597" s="210"/>
      <c r="E597" s="207"/>
      <c r="F597" s="207"/>
      <c r="G597" s="207"/>
      <c r="H597" s="207"/>
      <c r="I597" s="207"/>
      <c r="J597" s="207"/>
      <c r="K597" s="207"/>
      <c r="L597" s="207"/>
      <c r="M597" s="207"/>
      <c r="N597" s="207"/>
      <c r="O597" s="207"/>
      <c r="P597" s="207"/>
      <c r="Q597" s="207"/>
      <c r="R597" s="207"/>
      <c r="S597" s="207"/>
      <c r="T597" s="207"/>
      <c r="U597" s="207"/>
      <c r="V597" s="207"/>
      <c r="W597" s="207"/>
      <c r="X597" s="55"/>
      <c r="Y597" s="216"/>
    </row>
    <row r="598" spans="1:25" ht="12.75" customHeight="1">
      <c r="A598" s="212"/>
      <c r="B598" s="210"/>
      <c r="C598" s="113"/>
      <c r="D598" s="210"/>
      <c r="E598" s="207"/>
      <c r="F598" s="207"/>
      <c r="G598" s="207"/>
      <c r="H598" s="207"/>
      <c r="I598" s="207"/>
      <c r="J598" s="207"/>
      <c r="K598" s="207"/>
      <c r="L598" s="207"/>
      <c r="M598" s="207"/>
      <c r="N598" s="207"/>
      <c r="O598" s="207"/>
      <c r="P598" s="207"/>
      <c r="Q598" s="207"/>
      <c r="R598" s="207"/>
      <c r="S598" s="207"/>
      <c r="T598" s="207"/>
      <c r="U598" s="207"/>
      <c r="V598" s="207"/>
      <c r="W598" s="207"/>
      <c r="X598" s="55"/>
      <c r="Y598" s="216"/>
    </row>
    <row r="599" spans="1:25" ht="33" customHeight="1">
      <c r="A599" s="213"/>
      <c r="B599" s="210"/>
      <c r="C599" s="113"/>
      <c r="D599" s="210"/>
      <c r="E599" s="208"/>
      <c r="F599" s="208"/>
      <c r="G599" s="208"/>
      <c r="H599" s="208"/>
      <c r="I599" s="208"/>
      <c r="J599" s="208"/>
      <c r="K599" s="208"/>
      <c r="L599" s="208"/>
      <c r="M599" s="208"/>
      <c r="N599" s="208"/>
      <c r="O599" s="208"/>
      <c r="P599" s="208"/>
      <c r="Q599" s="208"/>
      <c r="R599" s="208"/>
      <c r="S599" s="208"/>
      <c r="T599" s="208"/>
      <c r="U599" s="208"/>
      <c r="V599" s="208"/>
      <c r="W599" s="208"/>
      <c r="X599" s="56"/>
      <c r="Y599" s="217"/>
    </row>
    <row r="600" spans="1:25" ht="209.25" customHeight="1">
      <c r="A600" s="53" t="s">
        <v>30</v>
      </c>
      <c r="B600" s="38" t="s">
        <v>42</v>
      </c>
      <c r="C600" s="113"/>
      <c r="D600" s="38" t="s">
        <v>35</v>
      </c>
      <c r="E600" s="56">
        <v>0</v>
      </c>
      <c r="F600" s="56">
        <v>2283.4</v>
      </c>
      <c r="G600" s="56">
        <v>0</v>
      </c>
      <c r="H600" s="56">
        <v>2283.4</v>
      </c>
      <c r="I600" s="56">
        <v>0</v>
      </c>
      <c r="J600" s="56">
        <v>2283.4</v>
      </c>
      <c r="K600" s="56">
        <v>0</v>
      </c>
      <c r="L600" s="55">
        <v>0</v>
      </c>
      <c r="M600" s="55">
        <v>0</v>
      </c>
      <c r="N600" s="55">
        <v>0</v>
      </c>
      <c r="O600" s="55">
        <v>0</v>
      </c>
      <c r="P600" s="55">
        <v>0</v>
      </c>
      <c r="Q600" s="55">
        <v>0</v>
      </c>
      <c r="R600" s="55">
        <v>0</v>
      </c>
      <c r="S600" s="55">
        <v>0</v>
      </c>
      <c r="T600" s="55">
        <v>0</v>
      </c>
      <c r="U600" s="55">
        <v>0</v>
      </c>
      <c r="V600" s="55">
        <v>0</v>
      </c>
      <c r="W600" s="55">
        <v>0</v>
      </c>
      <c r="X600" s="55"/>
      <c r="Y600" s="74"/>
    </row>
    <row r="601" spans="1:25" ht="15" customHeight="1">
      <c r="A601" s="211" t="s">
        <v>117</v>
      </c>
      <c r="B601" s="210" t="s">
        <v>59</v>
      </c>
      <c r="C601" s="113"/>
      <c r="D601" s="210"/>
      <c r="E601" s="201">
        <f>E605</f>
        <v>0</v>
      </c>
      <c r="F601" s="206">
        <f>F605</f>
        <v>3908.3</v>
      </c>
      <c r="G601" s="201">
        <f aca="true" t="shared" si="54" ref="G601:W601">G605</f>
        <v>0</v>
      </c>
      <c r="H601" s="201">
        <f t="shared" si="54"/>
        <v>398.4</v>
      </c>
      <c r="I601" s="201">
        <f>I605</f>
        <v>0</v>
      </c>
      <c r="J601" s="206">
        <f>J605</f>
        <v>3908.3</v>
      </c>
      <c r="K601" s="201">
        <f t="shared" si="54"/>
        <v>0</v>
      </c>
      <c r="L601" s="201">
        <f t="shared" si="54"/>
        <v>0</v>
      </c>
      <c r="M601" s="201">
        <f t="shared" si="54"/>
        <v>0</v>
      </c>
      <c r="N601" s="201">
        <f t="shared" si="54"/>
        <v>0</v>
      </c>
      <c r="O601" s="201">
        <f t="shared" si="54"/>
        <v>0</v>
      </c>
      <c r="P601" s="201">
        <f t="shared" si="54"/>
        <v>0</v>
      </c>
      <c r="Q601" s="201">
        <f t="shared" si="54"/>
        <v>0</v>
      </c>
      <c r="R601" s="201">
        <f t="shared" si="54"/>
        <v>0</v>
      </c>
      <c r="S601" s="201">
        <f t="shared" si="54"/>
        <v>0</v>
      </c>
      <c r="T601" s="201">
        <f t="shared" si="54"/>
        <v>0</v>
      </c>
      <c r="U601" s="201">
        <f t="shared" si="54"/>
        <v>0</v>
      </c>
      <c r="V601" s="201">
        <f t="shared" si="54"/>
        <v>0</v>
      </c>
      <c r="W601" s="201">
        <f t="shared" si="54"/>
        <v>0</v>
      </c>
      <c r="X601" s="36"/>
      <c r="Y601" s="209"/>
    </row>
    <row r="602" spans="1:25" ht="15" customHeight="1">
      <c r="A602" s="212"/>
      <c r="B602" s="210"/>
      <c r="C602" s="113"/>
      <c r="D602" s="210"/>
      <c r="E602" s="201"/>
      <c r="F602" s="207"/>
      <c r="G602" s="201"/>
      <c r="H602" s="201"/>
      <c r="I602" s="201"/>
      <c r="J602" s="207"/>
      <c r="K602" s="201"/>
      <c r="L602" s="201"/>
      <c r="M602" s="201"/>
      <c r="N602" s="201"/>
      <c r="O602" s="201"/>
      <c r="P602" s="201"/>
      <c r="Q602" s="201"/>
      <c r="R602" s="201"/>
      <c r="S602" s="201"/>
      <c r="T602" s="201"/>
      <c r="U602" s="201"/>
      <c r="V602" s="201"/>
      <c r="W602" s="201"/>
      <c r="X602" s="36"/>
      <c r="Y602" s="209"/>
    </row>
    <row r="603" spans="1:25" ht="15" customHeight="1">
      <c r="A603" s="212"/>
      <c r="B603" s="210"/>
      <c r="C603" s="113"/>
      <c r="D603" s="210"/>
      <c r="E603" s="201"/>
      <c r="F603" s="207"/>
      <c r="G603" s="201"/>
      <c r="H603" s="201"/>
      <c r="I603" s="201"/>
      <c r="J603" s="207"/>
      <c r="K603" s="201"/>
      <c r="L603" s="201"/>
      <c r="M603" s="201"/>
      <c r="N603" s="201"/>
      <c r="O603" s="201"/>
      <c r="P603" s="201"/>
      <c r="Q603" s="201"/>
      <c r="R603" s="201"/>
      <c r="S603" s="201"/>
      <c r="T603" s="201"/>
      <c r="U603" s="201"/>
      <c r="V603" s="201"/>
      <c r="W603" s="201"/>
      <c r="X603" s="36"/>
      <c r="Y603" s="209"/>
    </row>
    <row r="604" spans="1:25" ht="52.5" customHeight="1">
      <c r="A604" s="213"/>
      <c r="B604" s="210"/>
      <c r="C604" s="113"/>
      <c r="D604" s="210"/>
      <c r="E604" s="201"/>
      <c r="F604" s="208"/>
      <c r="G604" s="201"/>
      <c r="H604" s="201"/>
      <c r="I604" s="201"/>
      <c r="J604" s="208"/>
      <c r="K604" s="201"/>
      <c r="L604" s="201"/>
      <c r="M604" s="201"/>
      <c r="N604" s="201"/>
      <c r="O604" s="201"/>
      <c r="P604" s="201"/>
      <c r="Q604" s="201"/>
      <c r="R604" s="201"/>
      <c r="S604" s="201"/>
      <c r="T604" s="201"/>
      <c r="U604" s="201"/>
      <c r="V604" s="201"/>
      <c r="W604" s="201"/>
      <c r="X604" s="36"/>
      <c r="Y604" s="209"/>
    </row>
    <row r="605" spans="1:25" ht="213.75" customHeight="1">
      <c r="A605" s="53" t="s">
        <v>31</v>
      </c>
      <c r="B605" s="38" t="s">
        <v>43</v>
      </c>
      <c r="C605" s="113"/>
      <c r="D605" s="38" t="s">
        <v>35</v>
      </c>
      <c r="E605" s="55">
        <v>0</v>
      </c>
      <c r="F605" s="55">
        <v>3908.3</v>
      </c>
      <c r="G605" s="55">
        <v>0</v>
      </c>
      <c r="H605" s="36">
        <v>398.4</v>
      </c>
      <c r="I605" s="55">
        <v>0</v>
      </c>
      <c r="J605" s="55">
        <v>3908.3</v>
      </c>
      <c r="K605" s="55">
        <v>0</v>
      </c>
      <c r="L605" s="55">
        <v>0</v>
      </c>
      <c r="M605" s="55">
        <v>0</v>
      </c>
      <c r="N605" s="55">
        <v>0</v>
      </c>
      <c r="O605" s="55">
        <v>0</v>
      </c>
      <c r="P605" s="55">
        <v>0</v>
      </c>
      <c r="Q605" s="55">
        <v>0</v>
      </c>
      <c r="R605" s="55">
        <v>0</v>
      </c>
      <c r="S605" s="55">
        <v>0</v>
      </c>
      <c r="T605" s="55">
        <v>0</v>
      </c>
      <c r="U605" s="55">
        <v>0</v>
      </c>
      <c r="V605" s="55">
        <v>0</v>
      </c>
      <c r="W605" s="55">
        <v>0</v>
      </c>
      <c r="X605" s="55"/>
      <c r="Y605" s="72"/>
    </row>
    <row r="606" spans="1:25" ht="15" customHeight="1">
      <c r="A606" s="211" t="s">
        <v>118</v>
      </c>
      <c r="B606" s="210" t="s">
        <v>44</v>
      </c>
      <c r="C606" s="113"/>
      <c r="D606" s="210"/>
      <c r="E606" s="201">
        <f>E610</f>
        <v>0</v>
      </c>
      <c r="F606" s="201">
        <f aca="true" t="shared" si="55" ref="F606:W606">F610</f>
        <v>1172</v>
      </c>
      <c r="G606" s="201">
        <f t="shared" si="55"/>
        <v>0</v>
      </c>
      <c r="H606" s="201">
        <f t="shared" si="55"/>
        <v>113.8</v>
      </c>
      <c r="I606" s="54">
        <f t="shared" si="55"/>
        <v>0</v>
      </c>
      <c r="J606" s="206">
        <f t="shared" si="55"/>
        <v>1172</v>
      </c>
      <c r="K606" s="201">
        <f t="shared" si="55"/>
        <v>0</v>
      </c>
      <c r="L606" s="201">
        <f t="shared" si="55"/>
        <v>0</v>
      </c>
      <c r="M606" s="201">
        <f t="shared" si="55"/>
        <v>0</v>
      </c>
      <c r="N606" s="201">
        <f t="shared" si="55"/>
        <v>0</v>
      </c>
      <c r="O606" s="201">
        <f t="shared" si="55"/>
        <v>0</v>
      </c>
      <c r="P606" s="201">
        <f t="shared" si="55"/>
        <v>0</v>
      </c>
      <c r="Q606" s="201">
        <f t="shared" si="55"/>
        <v>0</v>
      </c>
      <c r="R606" s="201">
        <f t="shared" si="55"/>
        <v>0</v>
      </c>
      <c r="S606" s="201">
        <f t="shared" si="55"/>
        <v>0</v>
      </c>
      <c r="T606" s="201">
        <f t="shared" si="55"/>
        <v>0</v>
      </c>
      <c r="U606" s="201">
        <f t="shared" si="55"/>
        <v>0</v>
      </c>
      <c r="V606" s="201">
        <f t="shared" si="55"/>
        <v>0</v>
      </c>
      <c r="W606" s="201">
        <f t="shared" si="55"/>
        <v>0</v>
      </c>
      <c r="X606" s="36"/>
      <c r="Y606" s="209"/>
    </row>
    <row r="607" spans="1:25" ht="15" customHeight="1">
      <c r="A607" s="212"/>
      <c r="B607" s="210"/>
      <c r="C607" s="113"/>
      <c r="D607" s="210"/>
      <c r="E607" s="201"/>
      <c r="F607" s="201"/>
      <c r="G607" s="201"/>
      <c r="H607" s="201"/>
      <c r="I607" s="55"/>
      <c r="J607" s="207"/>
      <c r="K607" s="201"/>
      <c r="L607" s="201"/>
      <c r="M607" s="201"/>
      <c r="N607" s="201"/>
      <c r="O607" s="201"/>
      <c r="P607" s="201"/>
      <c r="Q607" s="201"/>
      <c r="R607" s="201"/>
      <c r="S607" s="201"/>
      <c r="T607" s="201"/>
      <c r="U607" s="201"/>
      <c r="V607" s="201"/>
      <c r="W607" s="201"/>
      <c r="X607" s="36"/>
      <c r="Y607" s="209"/>
    </row>
    <row r="608" spans="1:25" ht="15" customHeight="1">
      <c r="A608" s="212"/>
      <c r="B608" s="210"/>
      <c r="C608" s="113"/>
      <c r="D608" s="210"/>
      <c r="E608" s="201"/>
      <c r="F608" s="201"/>
      <c r="G608" s="201"/>
      <c r="H608" s="201"/>
      <c r="I608" s="55"/>
      <c r="J608" s="207"/>
      <c r="K608" s="201"/>
      <c r="L608" s="201"/>
      <c r="M608" s="201"/>
      <c r="N608" s="201"/>
      <c r="O608" s="201"/>
      <c r="P608" s="201"/>
      <c r="Q608" s="201"/>
      <c r="R608" s="201"/>
      <c r="S608" s="201"/>
      <c r="T608" s="201"/>
      <c r="U608" s="201"/>
      <c r="V608" s="201"/>
      <c r="W608" s="201"/>
      <c r="X608" s="36"/>
      <c r="Y608" s="209"/>
    </row>
    <row r="609" spans="1:25" ht="60" customHeight="1">
      <c r="A609" s="213"/>
      <c r="B609" s="210"/>
      <c r="C609" s="113"/>
      <c r="D609" s="210"/>
      <c r="E609" s="201"/>
      <c r="F609" s="201"/>
      <c r="G609" s="201"/>
      <c r="H609" s="201"/>
      <c r="I609" s="55"/>
      <c r="J609" s="208"/>
      <c r="K609" s="201"/>
      <c r="L609" s="201"/>
      <c r="M609" s="201"/>
      <c r="N609" s="201"/>
      <c r="O609" s="201"/>
      <c r="P609" s="201"/>
      <c r="Q609" s="201"/>
      <c r="R609" s="201"/>
      <c r="S609" s="201"/>
      <c r="T609" s="201"/>
      <c r="U609" s="201"/>
      <c r="V609" s="201"/>
      <c r="W609" s="201"/>
      <c r="X609" s="36"/>
      <c r="Y609" s="209"/>
    </row>
    <row r="610" spans="1:25" ht="206.25" customHeight="1">
      <c r="A610" s="53" t="s">
        <v>32</v>
      </c>
      <c r="B610" s="38" t="s">
        <v>45</v>
      </c>
      <c r="C610" s="113"/>
      <c r="D610" s="38" t="s">
        <v>35</v>
      </c>
      <c r="E610" s="36">
        <v>0</v>
      </c>
      <c r="F610" s="36">
        <v>1172</v>
      </c>
      <c r="G610" s="36">
        <v>0</v>
      </c>
      <c r="H610" s="36">
        <v>113.8</v>
      </c>
      <c r="I610" s="36">
        <v>0</v>
      </c>
      <c r="J610" s="36">
        <v>1172</v>
      </c>
      <c r="K610" s="36">
        <v>0</v>
      </c>
      <c r="L610" s="55">
        <v>0</v>
      </c>
      <c r="M610" s="55">
        <v>0</v>
      </c>
      <c r="N610" s="55">
        <v>0</v>
      </c>
      <c r="O610" s="55">
        <v>0</v>
      </c>
      <c r="P610" s="55">
        <v>0</v>
      </c>
      <c r="Q610" s="55">
        <v>0</v>
      </c>
      <c r="R610" s="55">
        <v>0</v>
      </c>
      <c r="S610" s="55">
        <v>0</v>
      </c>
      <c r="T610" s="55">
        <v>0</v>
      </c>
      <c r="U610" s="55">
        <v>0</v>
      </c>
      <c r="V610" s="55">
        <v>0</v>
      </c>
      <c r="W610" s="55">
        <v>0</v>
      </c>
      <c r="X610" s="55"/>
      <c r="Y610" s="72"/>
    </row>
    <row r="611" spans="1:25" ht="15" customHeight="1">
      <c r="A611" s="211" t="s">
        <v>120</v>
      </c>
      <c r="B611" s="210" t="s">
        <v>46</v>
      </c>
      <c r="C611" s="113"/>
      <c r="D611" s="210" t="s">
        <v>126</v>
      </c>
      <c r="E611" s="201">
        <v>0</v>
      </c>
      <c r="F611" s="201">
        <v>0</v>
      </c>
      <c r="G611" s="201">
        <v>0</v>
      </c>
      <c r="H611" s="201">
        <v>0</v>
      </c>
      <c r="I611" s="201">
        <v>0</v>
      </c>
      <c r="J611" s="201">
        <v>0</v>
      </c>
      <c r="K611" s="201">
        <v>0</v>
      </c>
      <c r="L611" s="206">
        <v>0</v>
      </c>
      <c r="M611" s="206">
        <v>0</v>
      </c>
      <c r="N611" s="206">
        <v>0</v>
      </c>
      <c r="O611" s="206">
        <v>0</v>
      </c>
      <c r="P611" s="206">
        <v>0</v>
      </c>
      <c r="Q611" s="206">
        <v>0</v>
      </c>
      <c r="R611" s="206">
        <v>0</v>
      </c>
      <c r="S611" s="206">
        <v>0</v>
      </c>
      <c r="T611" s="206">
        <v>0</v>
      </c>
      <c r="U611" s="206">
        <v>0</v>
      </c>
      <c r="V611" s="206">
        <v>0</v>
      </c>
      <c r="W611" s="206">
        <v>0</v>
      </c>
      <c r="X611" s="54"/>
      <c r="Y611" s="209"/>
    </row>
    <row r="612" spans="1:25" ht="15" customHeight="1">
      <c r="A612" s="212"/>
      <c r="B612" s="203"/>
      <c r="C612" s="114"/>
      <c r="D612" s="203"/>
      <c r="E612" s="205"/>
      <c r="F612" s="205"/>
      <c r="G612" s="205"/>
      <c r="H612" s="205"/>
      <c r="I612" s="205"/>
      <c r="J612" s="205"/>
      <c r="K612" s="205"/>
      <c r="L612" s="207"/>
      <c r="M612" s="207"/>
      <c r="N612" s="207"/>
      <c r="O612" s="207"/>
      <c r="P612" s="207"/>
      <c r="Q612" s="207"/>
      <c r="R612" s="207"/>
      <c r="S612" s="207"/>
      <c r="T612" s="207"/>
      <c r="U612" s="207"/>
      <c r="V612" s="207"/>
      <c r="W612" s="207"/>
      <c r="X612" s="55"/>
      <c r="Y612" s="214"/>
    </row>
    <row r="613" spans="1:25" ht="63" customHeight="1">
      <c r="A613" s="212"/>
      <c r="B613" s="203"/>
      <c r="C613" s="114"/>
      <c r="D613" s="203"/>
      <c r="E613" s="205"/>
      <c r="F613" s="205"/>
      <c r="G613" s="205"/>
      <c r="H613" s="205"/>
      <c r="I613" s="205"/>
      <c r="J613" s="205"/>
      <c r="K613" s="205"/>
      <c r="L613" s="207"/>
      <c r="M613" s="207"/>
      <c r="N613" s="207"/>
      <c r="O613" s="207"/>
      <c r="P613" s="207"/>
      <c r="Q613" s="207"/>
      <c r="R613" s="207"/>
      <c r="S613" s="207"/>
      <c r="T613" s="207"/>
      <c r="U613" s="207"/>
      <c r="V613" s="207"/>
      <c r="W613" s="207"/>
      <c r="X613" s="55"/>
      <c r="Y613" s="214"/>
    </row>
    <row r="614" spans="1:25" ht="15" customHeight="1" hidden="1">
      <c r="A614" s="213"/>
      <c r="B614" s="203"/>
      <c r="C614" s="114"/>
      <c r="D614" s="203"/>
      <c r="E614" s="205"/>
      <c r="F614" s="205"/>
      <c r="G614" s="205"/>
      <c r="H614" s="205"/>
      <c r="I614" s="205"/>
      <c r="J614" s="205"/>
      <c r="K614" s="205"/>
      <c r="L614" s="208"/>
      <c r="M614" s="208"/>
      <c r="N614" s="208"/>
      <c r="O614" s="208"/>
      <c r="P614" s="208"/>
      <c r="Q614" s="208"/>
      <c r="R614" s="208"/>
      <c r="S614" s="208"/>
      <c r="T614" s="208"/>
      <c r="U614" s="208"/>
      <c r="V614" s="208"/>
      <c r="W614" s="208"/>
      <c r="X614" s="56"/>
      <c r="Y614" s="214"/>
    </row>
    <row r="615" spans="1:25" ht="15" customHeight="1">
      <c r="A615" s="211" t="s">
        <v>121</v>
      </c>
      <c r="B615" s="210" t="s">
        <v>48</v>
      </c>
      <c r="C615" s="113"/>
      <c r="D615" s="210" t="s">
        <v>126</v>
      </c>
      <c r="E615" s="201">
        <v>0</v>
      </c>
      <c r="F615" s="201">
        <v>0</v>
      </c>
      <c r="G615" s="201">
        <v>0</v>
      </c>
      <c r="H615" s="201">
        <v>0</v>
      </c>
      <c r="I615" s="201">
        <v>0</v>
      </c>
      <c r="J615" s="201">
        <v>0</v>
      </c>
      <c r="K615" s="201">
        <v>0</v>
      </c>
      <c r="L615" s="206">
        <v>0</v>
      </c>
      <c r="M615" s="206">
        <v>0</v>
      </c>
      <c r="N615" s="206">
        <v>0</v>
      </c>
      <c r="O615" s="206">
        <v>0</v>
      </c>
      <c r="P615" s="206">
        <v>0</v>
      </c>
      <c r="Q615" s="206">
        <v>0</v>
      </c>
      <c r="R615" s="206">
        <v>0</v>
      </c>
      <c r="S615" s="206">
        <v>0</v>
      </c>
      <c r="T615" s="206">
        <v>0</v>
      </c>
      <c r="U615" s="206">
        <v>0</v>
      </c>
      <c r="V615" s="206">
        <v>0</v>
      </c>
      <c r="W615" s="206">
        <v>0</v>
      </c>
      <c r="X615" s="54"/>
      <c r="Y615" s="209"/>
    </row>
    <row r="616" spans="1:25" ht="15" customHeight="1">
      <c r="A616" s="212"/>
      <c r="B616" s="210"/>
      <c r="C616" s="113"/>
      <c r="D616" s="203"/>
      <c r="E616" s="201"/>
      <c r="F616" s="205"/>
      <c r="G616" s="201"/>
      <c r="H616" s="201"/>
      <c r="I616" s="205"/>
      <c r="J616" s="205"/>
      <c r="K616" s="201"/>
      <c r="L616" s="207"/>
      <c r="M616" s="207"/>
      <c r="N616" s="207"/>
      <c r="O616" s="207"/>
      <c r="P616" s="207"/>
      <c r="Q616" s="207"/>
      <c r="R616" s="207"/>
      <c r="S616" s="207"/>
      <c r="T616" s="207"/>
      <c r="U616" s="207"/>
      <c r="V616" s="207"/>
      <c r="W616" s="207"/>
      <c r="X616" s="55"/>
      <c r="Y616" s="209"/>
    </row>
    <row r="617" spans="1:25" ht="15" customHeight="1">
      <c r="A617" s="212"/>
      <c r="B617" s="210"/>
      <c r="C617" s="113"/>
      <c r="D617" s="203"/>
      <c r="E617" s="201"/>
      <c r="F617" s="205"/>
      <c r="G617" s="201"/>
      <c r="H617" s="201"/>
      <c r="I617" s="205"/>
      <c r="J617" s="205"/>
      <c r="K617" s="201"/>
      <c r="L617" s="207"/>
      <c r="M617" s="207"/>
      <c r="N617" s="207"/>
      <c r="O617" s="207"/>
      <c r="P617" s="207"/>
      <c r="Q617" s="207"/>
      <c r="R617" s="207"/>
      <c r="S617" s="207"/>
      <c r="T617" s="207"/>
      <c r="U617" s="207"/>
      <c r="V617" s="207"/>
      <c r="W617" s="207"/>
      <c r="X617" s="55"/>
      <c r="Y617" s="209"/>
    </row>
    <row r="618" spans="1:25" ht="102.75" customHeight="1">
      <c r="A618" s="213"/>
      <c r="B618" s="210"/>
      <c r="C618" s="113"/>
      <c r="D618" s="203"/>
      <c r="E618" s="201"/>
      <c r="F618" s="205"/>
      <c r="G618" s="201"/>
      <c r="H618" s="201"/>
      <c r="I618" s="205"/>
      <c r="J618" s="205"/>
      <c r="K618" s="201"/>
      <c r="L618" s="208"/>
      <c r="M618" s="208"/>
      <c r="N618" s="208"/>
      <c r="O618" s="208"/>
      <c r="P618" s="208"/>
      <c r="Q618" s="208"/>
      <c r="R618" s="208"/>
      <c r="S618" s="208"/>
      <c r="T618" s="208"/>
      <c r="U618" s="208"/>
      <c r="V618" s="208"/>
      <c r="W618" s="208"/>
      <c r="X618" s="56"/>
      <c r="Y618" s="209"/>
    </row>
    <row r="619" spans="1:25" ht="15" customHeight="1">
      <c r="A619" s="211" t="s">
        <v>122</v>
      </c>
      <c r="B619" s="210" t="s">
        <v>60</v>
      </c>
      <c r="C619" s="113"/>
      <c r="D619" s="210"/>
      <c r="E619" s="201">
        <f>E623</f>
        <v>0</v>
      </c>
      <c r="F619" s="201">
        <f aca="true" t="shared" si="56" ref="F619:W619">F623</f>
        <v>0</v>
      </c>
      <c r="G619" s="201">
        <f t="shared" si="56"/>
        <v>0</v>
      </c>
      <c r="H619" s="201">
        <f t="shared" si="56"/>
        <v>338.7</v>
      </c>
      <c r="I619" s="201">
        <f t="shared" si="56"/>
        <v>0</v>
      </c>
      <c r="J619" s="201">
        <f t="shared" si="56"/>
        <v>0</v>
      </c>
      <c r="K619" s="201">
        <f t="shared" si="56"/>
        <v>0</v>
      </c>
      <c r="L619" s="201">
        <f t="shared" si="56"/>
        <v>0</v>
      </c>
      <c r="M619" s="201">
        <f t="shared" si="56"/>
        <v>0</v>
      </c>
      <c r="N619" s="201">
        <f t="shared" si="56"/>
        <v>0</v>
      </c>
      <c r="O619" s="201">
        <f t="shared" si="56"/>
        <v>0</v>
      </c>
      <c r="P619" s="201">
        <f t="shared" si="56"/>
        <v>0</v>
      </c>
      <c r="Q619" s="201">
        <f t="shared" si="56"/>
        <v>0</v>
      </c>
      <c r="R619" s="201">
        <f t="shared" si="56"/>
        <v>0</v>
      </c>
      <c r="S619" s="201">
        <f t="shared" si="56"/>
        <v>0</v>
      </c>
      <c r="T619" s="201">
        <f t="shared" si="56"/>
        <v>0</v>
      </c>
      <c r="U619" s="201">
        <f t="shared" si="56"/>
        <v>0</v>
      </c>
      <c r="V619" s="201">
        <f t="shared" si="56"/>
        <v>0</v>
      </c>
      <c r="W619" s="201">
        <f t="shared" si="56"/>
        <v>0</v>
      </c>
      <c r="X619" s="36"/>
      <c r="Y619" s="209"/>
    </row>
    <row r="620" spans="1:25" ht="15" customHeight="1">
      <c r="A620" s="212"/>
      <c r="B620" s="210"/>
      <c r="C620" s="113"/>
      <c r="D620" s="210"/>
      <c r="E620" s="201"/>
      <c r="F620" s="201"/>
      <c r="G620" s="201"/>
      <c r="H620" s="201"/>
      <c r="I620" s="201"/>
      <c r="J620" s="201"/>
      <c r="K620" s="201"/>
      <c r="L620" s="201"/>
      <c r="M620" s="201"/>
      <c r="N620" s="201"/>
      <c r="O620" s="201"/>
      <c r="P620" s="201"/>
      <c r="Q620" s="201"/>
      <c r="R620" s="201"/>
      <c r="S620" s="201"/>
      <c r="T620" s="201"/>
      <c r="U620" s="201"/>
      <c r="V620" s="201"/>
      <c r="W620" s="201"/>
      <c r="X620" s="36"/>
      <c r="Y620" s="209"/>
    </row>
    <row r="621" spans="1:25" ht="15" customHeight="1">
      <c r="A621" s="212"/>
      <c r="B621" s="210"/>
      <c r="C621" s="113"/>
      <c r="D621" s="210"/>
      <c r="E621" s="201"/>
      <c r="F621" s="201"/>
      <c r="G621" s="201"/>
      <c r="H621" s="201"/>
      <c r="I621" s="201"/>
      <c r="J621" s="201"/>
      <c r="K621" s="201"/>
      <c r="L621" s="201"/>
      <c r="M621" s="201"/>
      <c r="N621" s="201"/>
      <c r="O621" s="201"/>
      <c r="P621" s="201"/>
      <c r="Q621" s="201"/>
      <c r="R621" s="201"/>
      <c r="S621" s="201"/>
      <c r="T621" s="201"/>
      <c r="U621" s="201"/>
      <c r="V621" s="201"/>
      <c r="W621" s="201"/>
      <c r="X621" s="36"/>
      <c r="Y621" s="209"/>
    </row>
    <row r="622" spans="1:25" ht="99.75" customHeight="1">
      <c r="A622" s="213"/>
      <c r="B622" s="210"/>
      <c r="C622" s="113"/>
      <c r="D622" s="210"/>
      <c r="E622" s="201"/>
      <c r="F622" s="201"/>
      <c r="G622" s="201"/>
      <c r="H622" s="201"/>
      <c r="I622" s="201"/>
      <c r="J622" s="201"/>
      <c r="K622" s="201"/>
      <c r="L622" s="201"/>
      <c r="M622" s="201"/>
      <c r="N622" s="201"/>
      <c r="O622" s="201"/>
      <c r="P622" s="201"/>
      <c r="Q622" s="201"/>
      <c r="R622" s="201"/>
      <c r="S622" s="201"/>
      <c r="T622" s="201"/>
      <c r="U622" s="201"/>
      <c r="V622" s="201"/>
      <c r="W622" s="201"/>
      <c r="X622" s="36"/>
      <c r="Y622" s="209"/>
    </row>
    <row r="623" spans="1:25" ht="239.25" customHeight="1">
      <c r="A623" s="53" t="s">
        <v>33</v>
      </c>
      <c r="B623" s="38" t="s">
        <v>47</v>
      </c>
      <c r="C623" s="113"/>
      <c r="D623" s="38" t="s">
        <v>35</v>
      </c>
      <c r="E623" s="36">
        <v>0</v>
      </c>
      <c r="F623" s="36">
        <v>0</v>
      </c>
      <c r="G623" s="36">
        <v>0</v>
      </c>
      <c r="H623" s="36">
        <v>338.7</v>
      </c>
      <c r="I623" s="36">
        <v>0</v>
      </c>
      <c r="J623" s="36">
        <v>0</v>
      </c>
      <c r="K623" s="36">
        <v>0</v>
      </c>
      <c r="L623" s="36">
        <v>0</v>
      </c>
      <c r="M623" s="36">
        <v>0</v>
      </c>
      <c r="N623" s="36">
        <v>0</v>
      </c>
      <c r="O623" s="36">
        <v>0</v>
      </c>
      <c r="P623" s="36">
        <v>0</v>
      </c>
      <c r="Q623" s="36">
        <v>0</v>
      </c>
      <c r="R623" s="36">
        <v>0</v>
      </c>
      <c r="S623" s="36">
        <v>0</v>
      </c>
      <c r="T623" s="36">
        <v>0</v>
      </c>
      <c r="U623" s="36">
        <v>0</v>
      </c>
      <c r="V623" s="36">
        <v>0</v>
      </c>
      <c r="W623" s="36">
        <v>0</v>
      </c>
      <c r="X623" s="36"/>
      <c r="Y623" s="72"/>
    </row>
    <row r="624" spans="1:25" ht="15" customHeight="1">
      <c r="A624" s="211" t="s">
        <v>123</v>
      </c>
      <c r="B624" s="210" t="s">
        <v>49</v>
      </c>
      <c r="C624" s="113"/>
      <c r="D624" s="210" t="s">
        <v>126</v>
      </c>
      <c r="E624" s="201">
        <v>0</v>
      </c>
      <c r="F624" s="201">
        <v>0</v>
      </c>
      <c r="G624" s="201">
        <v>0</v>
      </c>
      <c r="H624" s="201">
        <v>0</v>
      </c>
      <c r="I624" s="201">
        <v>0</v>
      </c>
      <c r="J624" s="201">
        <v>0</v>
      </c>
      <c r="K624" s="201">
        <v>0</v>
      </c>
      <c r="L624" s="206">
        <v>0</v>
      </c>
      <c r="M624" s="206">
        <v>0</v>
      </c>
      <c r="N624" s="206">
        <v>0</v>
      </c>
      <c r="O624" s="206">
        <v>0</v>
      </c>
      <c r="P624" s="206">
        <v>0</v>
      </c>
      <c r="Q624" s="206">
        <v>0</v>
      </c>
      <c r="R624" s="206">
        <v>0</v>
      </c>
      <c r="S624" s="206">
        <v>0</v>
      </c>
      <c r="T624" s="206">
        <v>0</v>
      </c>
      <c r="U624" s="206">
        <v>0</v>
      </c>
      <c r="V624" s="206">
        <v>0</v>
      </c>
      <c r="W624" s="206">
        <v>0</v>
      </c>
      <c r="X624" s="54"/>
      <c r="Y624" s="209"/>
    </row>
    <row r="625" spans="1:25" ht="15" customHeight="1">
      <c r="A625" s="212"/>
      <c r="B625" s="210"/>
      <c r="C625" s="113"/>
      <c r="D625" s="203"/>
      <c r="E625" s="201"/>
      <c r="F625" s="201"/>
      <c r="G625" s="201"/>
      <c r="H625" s="201"/>
      <c r="I625" s="201"/>
      <c r="J625" s="201"/>
      <c r="K625" s="201"/>
      <c r="L625" s="207"/>
      <c r="M625" s="207"/>
      <c r="N625" s="207"/>
      <c r="O625" s="207"/>
      <c r="P625" s="207"/>
      <c r="Q625" s="207"/>
      <c r="R625" s="207"/>
      <c r="S625" s="207"/>
      <c r="T625" s="207"/>
      <c r="U625" s="207"/>
      <c r="V625" s="207"/>
      <c r="W625" s="207"/>
      <c r="X625" s="55"/>
      <c r="Y625" s="209"/>
    </row>
    <row r="626" spans="1:25" ht="15" customHeight="1">
      <c r="A626" s="212"/>
      <c r="B626" s="210"/>
      <c r="C626" s="113"/>
      <c r="D626" s="203"/>
      <c r="E626" s="201"/>
      <c r="F626" s="201"/>
      <c r="G626" s="201"/>
      <c r="H626" s="201"/>
      <c r="I626" s="201"/>
      <c r="J626" s="201"/>
      <c r="K626" s="201"/>
      <c r="L626" s="207"/>
      <c r="M626" s="207"/>
      <c r="N626" s="207"/>
      <c r="O626" s="207"/>
      <c r="P626" s="207"/>
      <c r="Q626" s="207"/>
      <c r="R626" s="207"/>
      <c r="S626" s="207"/>
      <c r="T626" s="207"/>
      <c r="U626" s="207"/>
      <c r="V626" s="207"/>
      <c r="W626" s="207"/>
      <c r="X626" s="55"/>
      <c r="Y626" s="209"/>
    </row>
    <row r="627" spans="1:25" ht="63.75" customHeight="1">
      <c r="A627" s="213"/>
      <c r="B627" s="210"/>
      <c r="C627" s="113"/>
      <c r="D627" s="203"/>
      <c r="E627" s="201"/>
      <c r="F627" s="201"/>
      <c r="G627" s="201"/>
      <c r="H627" s="201"/>
      <c r="I627" s="201"/>
      <c r="J627" s="201"/>
      <c r="K627" s="201"/>
      <c r="L627" s="208"/>
      <c r="M627" s="208"/>
      <c r="N627" s="208"/>
      <c r="O627" s="208"/>
      <c r="P627" s="208"/>
      <c r="Q627" s="208"/>
      <c r="R627" s="208"/>
      <c r="S627" s="208"/>
      <c r="T627" s="208"/>
      <c r="U627" s="208"/>
      <c r="V627" s="208"/>
      <c r="W627" s="208"/>
      <c r="X627" s="56"/>
      <c r="Y627" s="209"/>
    </row>
    <row r="628" spans="1:25" ht="15" customHeight="1">
      <c r="A628" s="211" t="s">
        <v>127</v>
      </c>
      <c r="B628" s="210" t="s">
        <v>50</v>
      </c>
      <c r="C628" s="113"/>
      <c r="D628" s="210" t="s">
        <v>126</v>
      </c>
      <c r="E628" s="201">
        <v>0</v>
      </c>
      <c r="F628" s="201">
        <v>0</v>
      </c>
      <c r="G628" s="201">
        <v>0</v>
      </c>
      <c r="H628" s="201">
        <v>0</v>
      </c>
      <c r="I628" s="201">
        <f>I632</f>
        <v>0</v>
      </c>
      <c r="J628" s="201">
        <f>J632</f>
        <v>0</v>
      </c>
      <c r="K628" s="201">
        <v>0</v>
      </c>
      <c r="L628" s="206">
        <v>0</v>
      </c>
      <c r="M628" s="206">
        <v>0</v>
      </c>
      <c r="N628" s="206">
        <v>0</v>
      </c>
      <c r="O628" s="206">
        <v>0</v>
      </c>
      <c r="P628" s="206">
        <v>0</v>
      </c>
      <c r="Q628" s="206">
        <v>0</v>
      </c>
      <c r="R628" s="206">
        <v>0</v>
      </c>
      <c r="S628" s="206">
        <v>0</v>
      </c>
      <c r="T628" s="206">
        <v>0</v>
      </c>
      <c r="U628" s="206">
        <v>0</v>
      </c>
      <c r="V628" s="206">
        <v>0</v>
      </c>
      <c r="W628" s="206">
        <v>0</v>
      </c>
      <c r="X628" s="54"/>
      <c r="Y628" s="209"/>
    </row>
    <row r="629" spans="1:25" ht="15" customHeight="1">
      <c r="A629" s="212"/>
      <c r="B629" s="210"/>
      <c r="C629" s="113"/>
      <c r="D629" s="203"/>
      <c r="E629" s="201"/>
      <c r="F629" s="201"/>
      <c r="G629" s="201"/>
      <c r="H629" s="201"/>
      <c r="I629" s="201"/>
      <c r="J629" s="201"/>
      <c r="K629" s="201"/>
      <c r="L629" s="207"/>
      <c r="M629" s="207"/>
      <c r="N629" s="207"/>
      <c r="O629" s="207"/>
      <c r="P629" s="207"/>
      <c r="Q629" s="207"/>
      <c r="R629" s="207"/>
      <c r="S629" s="207"/>
      <c r="T629" s="207"/>
      <c r="U629" s="207"/>
      <c r="V629" s="207"/>
      <c r="W629" s="207"/>
      <c r="X629" s="55"/>
      <c r="Y629" s="209"/>
    </row>
    <row r="630" spans="1:25" ht="15" customHeight="1">
      <c r="A630" s="212"/>
      <c r="B630" s="210"/>
      <c r="C630" s="113"/>
      <c r="D630" s="203"/>
      <c r="E630" s="201"/>
      <c r="F630" s="201"/>
      <c r="G630" s="201"/>
      <c r="H630" s="201"/>
      <c r="I630" s="201"/>
      <c r="J630" s="201"/>
      <c r="K630" s="201"/>
      <c r="L630" s="207"/>
      <c r="M630" s="207"/>
      <c r="N630" s="207"/>
      <c r="O630" s="207"/>
      <c r="P630" s="207"/>
      <c r="Q630" s="207"/>
      <c r="R630" s="207"/>
      <c r="S630" s="207"/>
      <c r="T630" s="207"/>
      <c r="U630" s="207"/>
      <c r="V630" s="207"/>
      <c r="W630" s="207"/>
      <c r="X630" s="55"/>
      <c r="Y630" s="209"/>
    </row>
    <row r="631" spans="1:25" ht="71.25" customHeight="1">
      <c r="A631" s="213"/>
      <c r="B631" s="210"/>
      <c r="C631" s="113"/>
      <c r="D631" s="203"/>
      <c r="E631" s="201"/>
      <c r="F631" s="201"/>
      <c r="G631" s="201"/>
      <c r="H631" s="201"/>
      <c r="I631" s="201"/>
      <c r="J631" s="201"/>
      <c r="K631" s="201"/>
      <c r="L631" s="208"/>
      <c r="M631" s="208"/>
      <c r="N631" s="208"/>
      <c r="O631" s="208"/>
      <c r="P631" s="208"/>
      <c r="Q631" s="208"/>
      <c r="R631" s="208"/>
      <c r="S631" s="208"/>
      <c r="T631" s="208"/>
      <c r="U631" s="208"/>
      <c r="V631" s="208"/>
      <c r="W631" s="208"/>
      <c r="X631" s="56"/>
      <c r="Y631" s="209"/>
    </row>
    <row r="632" spans="1:25" ht="15" customHeight="1">
      <c r="A632" s="206" t="s">
        <v>106</v>
      </c>
      <c r="B632" s="210" t="s">
        <v>51</v>
      </c>
      <c r="C632" s="113"/>
      <c r="D632" s="210"/>
      <c r="E632" s="201">
        <f>E636</f>
        <v>0</v>
      </c>
      <c r="F632" s="201">
        <f aca="true" t="shared" si="57" ref="F632:W632">F636</f>
        <v>0</v>
      </c>
      <c r="G632" s="201">
        <f t="shared" si="57"/>
        <v>0</v>
      </c>
      <c r="H632" s="201">
        <f t="shared" si="57"/>
        <v>0</v>
      </c>
      <c r="I632" s="201">
        <f t="shared" si="57"/>
        <v>0</v>
      </c>
      <c r="J632" s="201">
        <f t="shared" si="57"/>
        <v>0</v>
      </c>
      <c r="K632" s="201">
        <f t="shared" si="57"/>
        <v>0</v>
      </c>
      <c r="L632" s="201">
        <f t="shared" si="57"/>
        <v>0</v>
      </c>
      <c r="M632" s="201">
        <f t="shared" si="57"/>
        <v>0</v>
      </c>
      <c r="N632" s="201">
        <f t="shared" si="57"/>
        <v>0</v>
      </c>
      <c r="O632" s="201">
        <f t="shared" si="57"/>
        <v>0</v>
      </c>
      <c r="P632" s="201">
        <f t="shared" si="57"/>
        <v>0</v>
      </c>
      <c r="Q632" s="201">
        <f t="shared" si="57"/>
        <v>0</v>
      </c>
      <c r="R632" s="201">
        <f t="shared" si="57"/>
        <v>0</v>
      </c>
      <c r="S632" s="201">
        <f t="shared" si="57"/>
        <v>0</v>
      </c>
      <c r="T632" s="201">
        <f t="shared" si="57"/>
        <v>0</v>
      </c>
      <c r="U632" s="201">
        <f t="shared" si="57"/>
        <v>0</v>
      </c>
      <c r="V632" s="201">
        <f t="shared" si="57"/>
        <v>0</v>
      </c>
      <c r="W632" s="201">
        <f t="shared" si="57"/>
        <v>0</v>
      </c>
      <c r="X632" s="36"/>
      <c r="Y632" s="209"/>
    </row>
    <row r="633" spans="1:25" ht="15" customHeight="1">
      <c r="A633" s="207"/>
      <c r="B633" s="210"/>
      <c r="C633" s="113"/>
      <c r="D633" s="210"/>
      <c r="E633" s="201"/>
      <c r="F633" s="201"/>
      <c r="G633" s="201"/>
      <c r="H633" s="201"/>
      <c r="I633" s="201"/>
      <c r="J633" s="201"/>
      <c r="K633" s="201"/>
      <c r="L633" s="201"/>
      <c r="M633" s="201"/>
      <c r="N633" s="201"/>
      <c r="O633" s="201"/>
      <c r="P633" s="201"/>
      <c r="Q633" s="201"/>
      <c r="R633" s="201"/>
      <c r="S633" s="201"/>
      <c r="T633" s="201"/>
      <c r="U633" s="201"/>
      <c r="V633" s="201"/>
      <c r="W633" s="201"/>
      <c r="X633" s="36"/>
      <c r="Y633" s="209"/>
    </row>
    <row r="634" spans="1:25" ht="15" customHeight="1">
      <c r="A634" s="207"/>
      <c r="B634" s="210"/>
      <c r="C634" s="113"/>
      <c r="D634" s="210"/>
      <c r="E634" s="201"/>
      <c r="F634" s="201"/>
      <c r="G634" s="201"/>
      <c r="H634" s="201"/>
      <c r="I634" s="201"/>
      <c r="J634" s="201"/>
      <c r="K634" s="201"/>
      <c r="L634" s="201"/>
      <c r="M634" s="201"/>
      <c r="N634" s="201"/>
      <c r="O634" s="201"/>
      <c r="P634" s="201"/>
      <c r="Q634" s="201"/>
      <c r="R634" s="201"/>
      <c r="S634" s="201"/>
      <c r="T634" s="201"/>
      <c r="U634" s="201"/>
      <c r="V634" s="201"/>
      <c r="W634" s="201"/>
      <c r="X634" s="36"/>
      <c r="Y634" s="209"/>
    </row>
    <row r="635" spans="1:25" ht="15" customHeight="1">
      <c r="A635" s="208"/>
      <c r="B635" s="210"/>
      <c r="C635" s="113"/>
      <c r="D635" s="210"/>
      <c r="E635" s="201"/>
      <c r="F635" s="201"/>
      <c r="G635" s="201"/>
      <c r="H635" s="201"/>
      <c r="I635" s="201"/>
      <c r="J635" s="201"/>
      <c r="K635" s="201"/>
      <c r="L635" s="201"/>
      <c r="M635" s="201"/>
      <c r="N635" s="201"/>
      <c r="O635" s="201"/>
      <c r="P635" s="201"/>
      <c r="Q635" s="201"/>
      <c r="R635" s="201"/>
      <c r="S635" s="201"/>
      <c r="T635" s="201"/>
      <c r="U635" s="201"/>
      <c r="V635" s="201"/>
      <c r="W635" s="201"/>
      <c r="X635" s="36"/>
      <c r="Y635" s="209"/>
    </row>
    <row r="636" spans="1:25" ht="15" customHeight="1">
      <c r="A636" s="206" t="s">
        <v>91</v>
      </c>
      <c r="B636" s="210" t="s">
        <v>52</v>
      </c>
      <c r="C636" s="113"/>
      <c r="D636" s="210" t="s">
        <v>35</v>
      </c>
      <c r="E636" s="201">
        <v>0</v>
      </c>
      <c r="F636" s="201">
        <v>0</v>
      </c>
      <c r="G636" s="201">
        <v>0</v>
      </c>
      <c r="H636" s="201">
        <v>0</v>
      </c>
      <c r="I636" s="201">
        <v>0</v>
      </c>
      <c r="J636" s="201">
        <v>0</v>
      </c>
      <c r="K636" s="201">
        <v>0</v>
      </c>
      <c r="L636" s="201">
        <v>0</v>
      </c>
      <c r="M636" s="201">
        <v>0</v>
      </c>
      <c r="N636" s="201">
        <v>0</v>
      </c>
      <c r="O636" s="201">
        <v>0</v>
      </c>
      <c r="P636" s="201">
        <v>0</v>
      </c>
      <c r="Q636" s="201">
        <v>0</v>
      </c>
      <c r="R636" s="201">
        <v>0</v>
      </c>
      <c r="S636" s="201">
        <v>0</v>
      </c>
      <c r="T636" s="201">
        <v>0</v>
      </c>
      <c r="U636" s="201">
        <v>0</v>
      </c>
      <c r="V636" s="201">
        <v>0</v>
      </c>
      <c r="W636" s="201">
        <v>0</v>
      </c>
      <c r="X636" s="36"/>
      <c r="Y636" s="209"/>
    </row>
    <row r="637" spans="1:25" ht="15" customHeight="1">
      <c r="A637" s="207"/>
      <c r="B637" s="210"/>
      <c r="C637" s="113"/>
      <c r="D637" s="210"/>
      <c r="E637" s="201"/>
      <c r="F637" s="201"/>
      <c r="G637" s="201"/>
      <c r="H637" s="201"/>
      <c r="I637" s="201"/>
      <c r="J637" s="201"/>
      <c r="K637" s="201"/>
      <c r="L637" s="201"/>
      <c r="M637" s="201"/>
      <c r="N637" s="201"/>
      <c r="O637" s="201"/>
      <c r="P637" s="201"/>
      <c r="Q637" s="201"/>
      <c r="R637" s="201"/>
      <c r="S637" s="201"/>
      <c r="T637" s="201"/>
      <c r="U637" s="201"/>
      <c r="V637" s="201"/>
      <c r="W637" s="201"/>
      <c r="X637" s="36"/>
      <c r="Y637" s="209"/>
    </row>
    <row r="638" spans="1:25" ht="15" customHeight="1">
      <c r="A638" s="207"/>
      <c r="B638" s="210"/>
      <c r="C638" s="113"/>
      <c r="D638" s="210"/>
      <c r="E638" s="201"/>
      <c r="F638" s="201"/>
      <c r="G638" s="201"/>
      <c r="H638" s="201"/>
      <c r="I638" s="201"/>
      <c r="J638" s="201"/>
      <c r="K638" s="201"/>
      <c r="L638" s="201"/>
      <c r="M638" s="201"/>
      <c r="N638" s="201"/>
      <c r="O638" s="201"/>
      <c r="P638" s="201"/>
      <c r="Q638" s="201"/>
      <c r="R638" s="201"/>
      <c r="S638" s="201"/>
      <c r="T638" s="201"/>
      <c r="U638" s="201"/>
      <c r="V638" s="201"/>
      <c r="W638" s="201"/>
      <c r="X638" s="36"/>
      <c r="Y638" s="209"/>
    </row>
    <row r="639" spans="1:25" ht="156.75" customHeight="1">
      <c r="A639" s="208"/>
      <c r="B639" s="210"/>
      <c r="C639" s="113"/>
      <c r="D639" s="210"/>
      <c r="E639" s="201"/>
      <c r="F639" s="201"/>
      <c r="G639" s="201"/>
      <c r="H639" s="201"/>
      <c r="I639" s="201"/>
      <c r="J639" s="201"/>
      <c r="K639" s="201"/>
      <c r="L639" s="201"/>
      <c r="M639" s="201"/>
      <c r="N639" s="201"/>
      <c r="O639" s="201"/>
      <c r="P639" s="201"/>
      <c r="Q639" s="201"/>
      <c r="R639" s="201"/>
      <c r="S639" s="201"/>
      <c r="T639" s="201"/>
      <c r="U639" s="201"/>
      <c r="V639" s="201"/>
      <c r="W639" s="201"/>
      <c r="X639" s="36"/>
      <c r="Y639" s="209"/>
    </row>
    <row r="640" spans="1:25" ht="15" customHeight="1">
      <c r="A640" s="206" t="s">
        <v>107</v>
      </c>
      <c r="B640" s="210" t="s">
        <v>130</v>
      </c>
      <c r="C640" s="113"/>
      <c r="D640" s="210"/>
      <c r="E640" s="201">
        <f>E644+E648+E653+E657</f>
        <v>0</v>
      </c>
      <c r="F640" s="201">
        <f aca="true" t="shared" si="58" ref="F640:W640">F644+F648+F653+F657</f>
        <v>19144.6</v>
      </c>
      <c r="G640" s="201">
        <f t="shared" si="58"/>
        <v>0</v>
      </c>
      <c r="H640" s="201">
        <f t="shared" si="58"/>
        <v>6750</v>
      </c>
      <c r="I640" s="201">
        <f t="shared" si="58"/>
        <v>0</v>
      </c>
      <c r="J640" s="201">
        <f t="shared" si="58"/>
        <v>19144.6</v>
      </c>
      <c r="K640" s="201">
        <f t="shared" si="58"/>
        <v>0</v>
      </c>
      <c r="L640" s="201">
        <f t="shared" si="58"/>
        <v>0</v>
      </c>
      <c r="M640" s="201">
        <f t="shared" si="58"/>
        <v>3459.8</v>
      </c>
      <c r="N640" s="201">
        <f t="shared" si="58"/>
        <v>0</v>
      </c>
      <c r="O640" s="201">
        <f t="shared" si="58"/>
        <v>0</v>
      </c>
      <c r="P640" s="201">
        <f t="shared" si="58"/>
        <v>0</v>
      </c>
      <c r="Q640" s="201">
        <f t="shared" si="58"/>
        <v>0</v>
      </c>
      <c r="R640" s="201">
        <f t="shared" si="58"/>
        <v>3459.8</v>
      </c>
      <c r="S640" s="201">
        <f t="shared" si="58"/>
        <v>0</v>
      </c>
      <c r="T640" s="201">
        <f t="shared" si="58"/>
        <v>0</v>
      </c>
      <c r="U640" s="201">
        <f t="shared" si="58"/>
        <v>0</v>
      </c>
      <c r="V640" s="201">
        <f t="shared" si="58"/>
        <v>3459.8</v>
      </c>
      <c r="W640" s="201">
        <f t="shared" si="58"/>
        <v>0</v>
      </c>
      <c r="X640" s="36"/>
      <c r="Y640" s="209"/>
    </row>
    <row r="641" spans="1:25" ht="14.25" customHeight="1">
      <c r="A641" s="207"/>
      <c r="B641" s="210"/>
      <c r="C641" s="113"/>
      <c r="D641" s="210"/>
      <c r="E641" s="201"/>
      <c r="F641" s="201"/>
      <c r="G641" s="201"/>
      <c r="H641" s="201"/>
      <c r="I641" s="201"/>
      <c r="J641" s="201"/>
      <c r="K641" s="201"/>
      <c r="L641" s="201"/>
      <c r="M641" s="201"/>
      <c r="N641" s="201"/>
      <c r="O641" s="201"/>
      <c r="P641" s="201"/>
      <c r="Q641" s="201"/>
      <c r="R641" s="201"/>
      <c r="S641" s="201"/>
      <c r="T641" s="201"/>
      <c r="U641" s="201"/>
      <c r="V641" s="201"/>
      <c r="W641" s="201"/>
      <c r="X641" s="36"/>
      <c r="Y641" s="209"/>
    </row>
    <row r="642" spans="1:25" ht="12.75" customHeight="1" hidden="1">
      <c r="A642" s="207"/>
      <c r="B642" s="210"/>
      <c r="C642" s="113"/>
      <c r="D642" s="210"/>
      <c r="E642" s="201"/>
      <c r="F642" s="201"/>
      <c r="G642" s="201"/>
      <c r="H642" s="201"/>
      <c r="I642" s="201"/>
      <c r="J642" s="201"/>
      <c r="K642" s="201"/>
      <c r="L642" s="201"/>
      <c r="M642" s="201"/>
      <c r="N642" s="201"/>
      <c r="O642" s="201"/>
      <c r="P642" s="201"/>
      <c r="Q642" s="201"/>
      <c r="R642" s="201"/>
      <c r="S642" s="201"/>
      <c r="T642" s="201"/>
      <c r="U642" s="201"/>
      <c r="V642" s="201"/>
      <c r="W642" s="201"/>
      <c r="X642" s="36"/>
      <c r="Y642" s="209"/>
    </row>
    <row r="643" spans="1:25" ht="15" customHeight="1" hidden="1">
      <c r="A643" s="208"/>
      <c r="B643" s="210"/>
      <c r="C643" s="113"/>
      <c r="D643" s="210"/>
      <c r="E643" s="201"/>
      <c r="F643" s="201"/>
      <c r="G643" s="201"/>
      <c r="H643" s="201"/>
      <c r="I643" s="201"/>
      <c r="J643" s="201"/>
      <c r="K643" s="201"/>
      <c r="L643" s="201"/>
      <c r="M643" s="201"/>
      <c r="N643" s="201"/>
      <c r="O643" s="201"/>
      <c r="P643" s="201"/>
      <c r="Q643" s="201"/>
      <c r="R643" s="201"/>
      <c r="S643" s="201"/>
      <c r="T643" s="201"/>
      <c r="U643" s="201"/>
      <c r="V643" s="201"/>
      <c r="W643" s="201"/>
      <c r="X643" s="36"/>
      <c r="Y643" s="209"/>
    </row>
    <row r="644" spans="1:25" ht="15" customHeight="1">
      <c r="A644" s="211" t="s">
        <v>131</v>
      </c>
      <c r="B644" s="210" t="s">
        <v>53</v>
      </c>
      <c r="C644" s="113"/>
      <c r="D644" s="210" t="s">
        <v>35</v>
      </c>
      <c r="E644" s="201">
        <v>0</v>
      </c>
      <c r="F644" s="201">
        <v>11612.3</v>
      </c>
      <c r="G644" s="201">
        <v>0</v>
      </c>
      <c r="H644" s="201">
        <v>0</v>
      </c>
      <c r="I644" s="201">
        <v>0</v>
      </c>
      <c r="J644" s="201">
        <v>11612.3</v>
      </c>
      <c r="K644" s="201">
        <v>0</v>
      </c>
      <c r="L644" s="206">
        <v>0</v>
      </c>
      <c r="M644" s="206">
        <v>0</v>
      </c>
      <c r="N644" s="206">
        <v>0</v>
      </c>
      <c r="O644" s="206">
        <v>0</v>
      </c>
      <c r="P644" s="206">
        <v>0</v>
      </c>
      <c r="Q644" s="206">
        <v>0</v>
      </c>
      <c r="R644" s="206">
        <v>0</v>
      </c>
      <c r="S644" s="206">
        <v>0</v>
      </c>
      <c r="T644" s="206">
        <v>0</v>
      </c>
      <c r="U644" s="206">
        <v>0</v>
      </c>
      <c r="V644" s="206">
        <v>0</v>
      </c>
      <c r="W644" s="206">
        <v>0</v>
      </c>
      <c r="X644" s="54"/>
      <c r="Y644" s="209"/>
    </row>
    <row r="645" spans="1:25" ht="15" customHeight="1">
      <c r="A645" s="212"/>
      <c r="B645" s="210"/>
      <c r="C645" s="113"/>
      <c r="D645" s="210"/>
      <c r="E645" s="201"/>
      <c r="F645" s="201"/>
      <c r="G645" s="201"/>
      <c r="H645" s="201"/>
      <c r="I645" s="201"/>
      <c r="J645" s="201"/>
      <c r="K645" s="201"/>
      <c r="L645" s="207"/>
      <c r="M645" s="207"/>
      <c r="N645" s="207"/>
      <c r="O645" s="207"/>
      <c r="P645" s="207"/>
      <c r="Q645" s="207"/>
      <c r="R645" s="207"/>
      <c r="S645" s="207"/>
      <c r="T645" s="207"/>
      <c r="U645" s="207"/>
      <c r="V645" s="207"/>
      <c r="W645" s="207"/>
      <c r="X645" s="55"/>
      <c r="Y645" s="209"/>
    </row>
    <row r="646" spans="1:25" ht="15" customHeight="1">
      <c r="A646" s="212"/>
      <c r="B646" s="210"/>
      <c r="C646" s="113"/>
      <c r="D646" s="210"/>
      <c r="E646" s="201"/>
      <c r="F646" s="201"/>
      <c r="G646" s="201"/>
      <c r="H646" s="201"/>
      <c r="I646" s="201"/>
      <c r="J646" s="201"/>
      <c r="K646" s="201"/>
      <c r="L646" s="207"/>
      <c r="M646" s="207"/>
      <c r="N646" s="207"/>
      <c r="O646" s="207"/>
      <c r="P646" s="207"/>
      <c r="Q646" s="207"/>
      <c r="R646" s="207"/>
      <c r="S646" s="207"/>
      <c r="T646" s="207"/>
      <c r="U646" s="207"/>
      <c r="V646" s="207"/>
      <c r="W646" s="207"/>
      <c r="X646" s="55"/>
      <c r="Y646" s="209"/>
    </row>
    <row r="647" spans="1:25" ht="369.75" customHeight="1">
      <c r="A647" s="213"/>
      <c r="B647" s="210"/>
      <c r="C647" s="113"/>
      <c r="D647" s="210"/>
      <c r="E647" s="201"/>
      <c r="F647" s="201"/>
      <c r="G647" s="201"/>
      <c r="H647" s="201"/>
      <c r="I647" s="201"/>
      <c r="J647" s="201"/>
      <c r="K647" s="201"/>
      <c r="L647" s="208"/>
      <c r="M647" s="208"/>
      <c r="N647" s="208"/>
      <c r="O647" s="208"/>
      <c r="P647" s="208"/>
      <c r="Q647" s="208"/>
      <c r="R647" s="208"/>
      <c r="S647" s="208"/>
      <c r="T647" s="208"/>
      <c r="U647" s="208"/>
      <c r="V647" s="208"/>
      <c r="W647" s="208"/>
      <c r="X647" s="56"/>
      <c r="Y647" s="209"/>
    </row>
    <row r="648" spans="1:25" ht="15" customHeight="1">
      <c r="A648" s="211" t="s">
        <v>132</v>
      </c>
      <c r="B648" s="210" t="s">
        <v>55</v>
      </c>
      <c r="C648" s="113"/>
      <c r="D648" s="210"/>
      <c r="E648" s="201">
        <f>E652</f>
        <v>0</v>
      </c>
      <c r="F648" s="201">
        <f aca="true" t="shared" si="59" ref="F648:W648">F652</f>
        <v>1793.3</v>
      </c>
      <c r="G648" s="201">
        <f t="shared" si="59"/>
        <v>0</v>
      </c>
      <c r="H648" s="201">
        <f>H652</f>
        <v>6750</v>
      </c>
      <c r="I648" s="201">
        <f t="shared" si="59"/>
        <v>0</v>
      </c>
      <c r="J648" s="201">
        <f t="shared" si="59"/>
        <v>1793.3</v>
      </c>
      <c r="K648" s="201">
        <f t="shared" si="59"/>
        <v>0</v>
      </c>
      <c r="L648" s="201">
        <f t="shared" si="59"/>
        <v>0</v>
      </c>
      <c r="M648" s="201">
        <f t="shared" si="59"/>
        <v>0</v>
      </c>
      <c r="N648" s="201">
        <f t="shared" si="59"/>
        <v>0</v>
      </c>
      <c r="O648" s="201">
        <f t="shared" si="59"/>
        <v>0</v>
      </c>
      <c r="P648" s="201">
        <f t="shared" si="59"/>
        <v>0</v>
      </c>
      <c r="Q648" s="201">
        <f t="shared" si="59"/>
        <v>0</v>
      </c>
      <c r="R648" s="201">
        <f t="shared" si="59"/>
        <v>0</v>
      </c>
      <c r="S648" s="201">
        <f t="shared" si="59"/>
        <v>0</v>
      </c>
      <c r="T648" s="201">
        <f t="shared" si="59"/>
        <v>0</v>
      </c>
      <c r="U648" s="201">
        <f t="shared" si="59"/>
        <v>0</v>
      </c>
      <c r="V648" s="201">
        <f t="shared" si="59"/>
        <v>0</v>
      </c>
      <c r="W648" s="201">
        <f t="shared" si="59"/>
        <v>0</v>
      </c>
      <c r="X648" s="36"/>
      <c r="Y648" s="209"/>
    </row>
    <row r="649" spans="1:25" ht="15" customHeight="1">
      <c r="A649" s="212"/>
      <c r="B649" s="210"/>
      <c r="C649" s="113"/>
      <c r="D649" s="210"/>
      <c r="E649" s="201"/>
      <c r="F649" s="201"/>
      <c r="G649" s="201"/>
      <c r="H649" s="201"/>
      <c r="I649" s="201"/>
      <c r="J649" s="201"/>
      <c r="K649" s="201"/>
      <c r="L649" s="201"/>
      <c r="M649" s="201"/>
      <c r="N649" s="201"/>
      <c r="O649" s="201"/>
      <c r="P649" s="201"/>
      <c r="Q649" s="201"/>
      <c r="R649" s="201"/>
      <c r="S649" s="201"/>
      <c r="T649" s="201"/>
      <c r="U649" s="201"/>
      <c r="V649" s="201"/>
      <c r="W649" s="201"/>
      <c r="X649" s="36"/>
      <c r="Y649" s="209"/>
    </row>
    <row r="650" spans="1:25" ht="81.75" customHeight="1">
      <c r="A650" s="212"/>
      <c r="B650" s="210"/>
      <c r="C650" s="113"/>
      <c r="D650" s="210"/>
      <c r="E650" s="201"/>
      <c r="F650" s="201"/>
      <c r="G650" s="201"/>
      <c r="H650" s="201"/>
      <c r="I650" s="201"/>
      <c r="J650" s="201"/>
      <c r="K650" s="201"/>
      <c r="L650" s="201"/>
      <c r="M650" s="201"/>
      <c r="N650" s="201"/>
      <c r="O650" s="201"/>
      <c r="P650" s="201"/>
      <c r="Q650" s="201"/>
      <c r="R650" s="201"/>
      <c r="S650" s="201"/>
      <c r="T650" s="201"/>
      <c r="U650" s="201"/>
      <c r="V650" s="201"/>
      <c r="W650" s="201"/>
      <c r="X650" s="36"/>
      <c r="Y650" s="209"/>
    </row>
    <row r="651" spans="1:25" ht="7.5" customHeight="1">
      <c r="A651" s="213"/>
      <c r="B651" s="210"/>
      <c r="C651" s="113"/>
      <c r="D651" s="210"/>
      <c r="E651" s="201"/>
      <c r="F651" s="201"/>
      <c r="G651" s="201"/>
      <c r="H651" s="201"/>
      <c r="I651" s="201"/>
      <c r="J651" s="201"/>
      <c r="K651" s="201"/>
      <c r="L651" s="201"/>
      <c r="M651" s="201"/>
      <c r="N651" s="201"/>
      <c r="O651" s="201"/>
      <c r="P651" s="201"/>
      <c r="Q651" s="201"/>
      <c r="R651" s="201"/>
      <c r="S651" s="201"/>
      <c r="T651" s="201"/>
      <c r="U651" s="201"/>
      <c r="V651" s="201"/>
      <c r="W651" s="201"/>
      <c r="X651" s="36"/>
      <c r="Y651" s="209"/>
    </row>
    <row r="652" spans="1:25" ht="263.25" customHeight="1">
      <c r="A652" s="53" t="s">
        <v>34</v>
      </c>
      <c r="B652" s="38" t="s">
        <v>54</v>
      </c>
      <c r="C652" s="113"/>
      <c r="D652" s="38" t="s">
        <v>35</v>
      </c>
      <c r="E652" s="36">
        <v>0</v>
      </c>
      <c r="F652" s="36">
        <v>1793.3</v>
      </c>
      <c r="G652" s="36">
        <v>0</v>
      </c>
      <c r="H652" s="36">
        <v>6750</v>
      </c>
      <c r="I652" s="36">
        <v>0</v>
      </c>
      <c r="J652" s="36">
        <v>1793.3</v>
      </c>
      <c r="K652" s="36">
        <v>0</v>
      </c>
      <c r="L652" s="36">
        <v>0</v>
      </c>
      <c r="M652" s="36">
        <v>0</v>
      </c>
      <c r="N652" s="36">
        <v>0</v>
      </c>
      <c r="O652" s="36">
        <v>0</v>
      </c>
      <c r="P652" s="36">
        <v>0</v>
      </c>
      <c r="Q652" s="36">
        <v>0</v>
      </c>
      <c r="R652" s="36">
        <v>0</v>
      </c>
      <c r="S652" s="36">
        <v>0</v>
      </c>
      <c r="T652" s="36">
        <v>0</v>
      </c>
      <c r="U652" s="36">
        <v>0</v>
      </c>
      <c r="V652" s="36">
        <v>0</v>
      </c>
      <c r="W652" s="36">
        <v>0</v>
      </c>
      <c r="X652" s="36"/>
      <c r="Y652" s="72"/>
    </row>
    <row r="653" spans="1:25" ht="15" customHeight="1">
      <c r="A653" s="206" t="s">
        <v>152</v>
      </c>
      <c r="B653" s="211" t="s">
        <v>61</v>
      </c>
      <c r="C653" s="90"/>
      <c r="D653" s="210" t="s">
        <v>126</v>
      </c>
      <c r="E653" s="201">
        <v>0</v>
      </c>
      <c r="F653" s="206">
        <v>5460</v>
      </c>
      <c r="G653" s="206">
        <v>0</v>
      </c>
      <c r="H653" s="206">
        <v>0</v>
      </c>
      <c r="I653" s="206">
        <v>0</v>
      </c>
      <c r="J653" s="206">
        <v>5460</v>
      </c>
      <c r="K653" s="206">
        <v>0</v>
      </c>
      <c r="L653" s="206">
        <v>0</v>
      </c>
      <c r="M653" s="206">
        <v>3459.8</v>
      </c>
      <c r="N653" s="206">
        <v>0</v>
      </c>
      <c r="O653" s="206">
        <v>0</v>
      </c>
      <c r="P653" s="206">
        <v>0</v>
      </c>
      <c r="Q653" s="206">
        <v>0</v>
      </c>
      <c r="R653" s="206">
        <f>M653</f>
        <v>3459.8</v>
      </c>
      <c r="S653" s="206">
        <v>0</v>
      </c>
      <c r="T653" s="206">
        <v>0</v>
      </c>
      <c r="U653" s="206">
        <v>0</v>
      </c>
      <c r="V653" s="206">
        <f>R653</f>
        <v>3459.8</v>
      </c>
      <c r="W653" s="206">
        <v>0</v>
      </c>
      <c r="X653" s="54"/>
      <c r="Y653" s="210" t="s">
        <v>288</v>
      </c>
    </row>
    <row r="654" spans="1:25" ht="15" customHeight="1">
      <c r="A654" s="207"/>
      <c r="B654" s="212"/>
      <c r="C654" s="91"/>
      <c r="D654" s="203"/>
      <c r="E654" s="201"/>
      <c r="F654" s="207"/>
      <c r="G654" s="207"/>
      <c r="H654" s="207"/>
      <c r="I654" s="207"/>
      <c r="J654" s="207"/>
      <c r="K654" s="207"/>
      <c r="L654" s="207"/>
      <c r="M654" s="207"/>
      <c r="N654" s="207"/>
      <c r="O654" s="207"/>
      <c r="P654" s="207"/>
      <c r="Q654" s="207"/>
      <c r="R654" s="207"/>
      <c r="S654" s="207"/>
      <c r="T654" s="207"/>
      <c r="U654" s="207"/>
      <c r="V654" s="207"/>
      <c r="W654" s="207"/>
      <c r="X654" s="55"/>
      <c r="Y654" s="203"/>
    </row>
    <row r="655" spans="1:25" ht="15" customHeight="1">
      <c r="A655" s="207"/>
      <c r="B655" s="212"/>
      <c r="C655" s="91"/>
      <c r="D655" s="203"/>
      <c r="E655" s="201"/>
      <c r="F655" s="207"/>
      <c r="G655" s="207"/>
      <c r="H655" s="207"/>
      <c r="I655" s="207"/>
      <c r="J655" s="207"/>
      <c r="K655" s="207"/>
      <c r="L655" s="207"/>
      <c r="M655" s="207"/>
      <c r="N655" s="207"/>
      <c r="O655" s="207"/>
      <c r="P655" s="207"/>
      <c r="Q655" s="207"/>
      <c r="R655" s="207"/>
      <c r="S655" s="207"/>
      <c r="T655" s="207"/>
      <c r="U655" s="207"/>
      <c r="V655" s="207"/>
      <c r="W655" s="207"/>
      <c r="X655" s="55"/>
      <c r="Y655" s="203"/>
    </row>
    <row r="656" spans="1:25" ht="124.5" customHeight="1">
      <c r="A656" s="208"/>
      <c r="B656" s="213"/>
      <c r="C656" s="92"/>
      <c r="D656" s="203"/>
      <c r="E656" s="201"/>
      <c r="F656" s="208"/>
      <c r="G656" s="208"/>
      <c r="H656" s="208"/>
      <c r="I656" s="208"/>
      <c r="J656" s="208"/>
      <c r="K656" s="208"/>
      <c r="L656" s="208"/>
      <c r="M656" s="208"/>
      <c r="N656" s="208"/>
      <c r="O656" s="208"/>
      <c r="P656" s="208"/>
      <c r="Q656" s="208"/>
      <c r="R656" s="208"/>
      <c r="S656" s="208"/>
      <c r="T656" s="208"/>
      <c r="U656" s="208"/>
      <c r="V656" s="208"/>
      <c r="W656" s="208"/>
      <c r="X656" s="56"/>
      <c r="Y656" s="203"/>
    </row>
    <row r="657" spans="1:25" ht="15" customHeight="1">
      <c r="A657" s="206" t="s">
        <v>133</v>
      </c>
      <c r="B657" s="211" t="s">
        <v>98</v>
      </c>
      <c r="C657" s="90"/>
      <c r="D657" s="210" t="s">
        <v>126</v>
      </c>
      <c r="E657" s="201">
        <v>0</v>
      </c>
      <c r="F657" s="201">
        <v>279</v>
      </c>
      <c r="G657" s="201">
        <v>0</v>
      </c>
      <c r="H657" s="201">
        <v>0</v>
      </c>
      <c r="I657" s="201">
        <v>0</v>
      </c>
      <c r="J657" s="201">
        <v>279</v>
      </c>
      <c r="K657" s="201">
        <v>0</v>
      </c>
      <c r="L657" s="206">
        <v>0</v>
      </c>
      <c r="M657" s="206">
        <v>0</v>
      </c>
      <c r="N657" s="206">
        <v>0</v>
      </c>
      <c r="O657" s="206">
        <v>0</v>
      </c>
      <c r="P657" s="206">
        <v>0</v>
      </c>
      <c r="Q657" s="206">
        <v>0</v>
      </c>
      <c r="R657" s="206">
        <v>0</v>
      </c>
      <c r="S657" s="206">
        <v>0</v>
      </c>
      <c r="T657" s="206">
        <v>0</v>
      </c>
      <c r="U657" s="206">
        <v>0</v>
      </c>
      <c r="V657" s="206">
        <v>0</v>
      </c>
      <c r="W657" s="206">
        <v>0</v>
      </c>
      <c r="X657" s="54"/>
      <c r="Y657" s="209"/>
    </row>
    <row r="658" spans="1:25" ht="15" customHeight="1">
      <c r="A658" s="207"/>
      <c r="B658" s="212"/>
      <c r="C658" s="91"/>
      <c r="D658" s="203"/>
      <c r="E658" s="201"/>
      <c r="F658" s="201"/>
      <c r="G658" s="201"/>
      <c r="H658" s="201"/>
      <c r="I658" s="201"/>
      <c r="J658" s="201"/>
      <c r="K658" s="201"/>
      <c r="L658" s="207"/>
      <c r="M658" s="207"/>
      <c r="N658" s="207"/>
      <c r="O658" s="207"/>
      <c r="P658" s="207"/>
      <c r="Q658" s="207"/>
      <c r="R658" s="207"/>
      <c r="S658" s="207"/>
      <c r="T658" s="207"/>
      <c r="U658" s="207"/>
      <c r="V658" s="207"/>
      <c r="W658" s="207"/>
      <c r="X658" s="55"/>
      <c r="Y658" s="209"/>
    </row>
    <row r="659" spans="1:25" ht="15" customHeight="1">
      <c r="A659" s="207"/>
      <c r="B659" s="212"/>
      <c r="C659" s="91"/>
      <c r="D659" s="203"/>
      <c r="E659" s="201"/>
      <c r="F659" s="201"/>
      <c r="G659" s="201"/>
      <c r="H659" s="201"/>
      <c r="I659" s="201"/>
      <c r="J659" s="201"/>
      <c r="K659" s="201"/>
      <c r="L659" s="207"/>
      <c r="M659" s="207"/>
      <c r="N659" s="207"/>
      <c r="O659" s="207"/>
      <c r="P659" s="207"/>
      <c r="Q659" s="207"/>
      <c r="R659" s="207"/>
      <c r="S659" s="207"/>
      <c r="T659" s="207"/>
      <c r="U659" s="207"/>
      <c r="V659" s="207"/>
      <c r="W659" s="207"/>
      <c r="X659" s="55"/>
      <c r="Y659" s="209"/>
    </row>
    <row r="660" spans="1:25" ht="53.25" customHeight="1">
      <c r="A660" s="208"/>
      <c r="B660" s="213"/>
      <c r="C660" s="92"/>
      <c r="D660" s="203"/>
      <c r="E660" s="201"/>
      <c r="F660" s="201"/>
      <c r="G660" s="201"/>
      <c r="H660" s="201"/>
      <c r="I660" s="201"/>
      <c r="J660" s="201"/>
      <c r="K660" s="201"/>
      <c r="L660" s="208"/>
      <c r="M660" s="208"/>
      <c r="N660" s="208"/>
      <c r="O660" s="208"/>
      <c r="P660" s="208"/>
      <c r="Q660" s="208"/>
      <c r="R660" s="208"/>
      <c r="S660" s="208"/>
      <c r="T660" s="208"/>
      <c r="U660" s="208"/>
      <c r="V660" s="208"/>
      <c r="W660" s="208"/>
      <c r="X660" s="56"/>
      <c r="Y660" s="209"/>
    </row>
    <row r="661" spans="1:26" s="13" customFormat="1" ht="15" customHeight="1">
      <c r="A661" s="201"/>
      <c r="B661" s="202" t="s">
        <v>287</v>
      </c>
      <c r="C661" s="115"/>
      <c r="D661" s="204"/>
      <c r="E661" s="199">
        <f aca="true" t="shared" si="60" ref="E661:W661">E578+E582+E632+E640</f>
        <v>0</v>
      </c>
      <c r="F661" s="199">
        <f t="shared" si="60"/>
        <v>146675.6</v>
      </c>
      <c r="G661" s="199">
        <f t="shared" si="60"/>
        <v>0</v>
      </c>
      <c r="H661" s="199">
        <f t="shared" si="60"/>
        <v>434711.80000000005</v>
      </c>
      <c r="I661" s="193">
        <f t="shared" si="60"/>
        <v>0</v>
      </c>
      <c r="J661" s="193">
        <f t="shared" si="60"/>
        <v>146675.6</v>
      </c>
      <c r="K661" s="193">
        <f t="shared" si="60"/>
        <v>0</v>
      </c>
      <c r="L661" s="193">
        <f t="shared" si="60"/>
        <v>0</v>
      </c>
      <c r="M661" s="193">
        <f t="shared" si="60"/>
        <v>17218.25</v>
      </c>
      <c r="N661" s="193">
        <f t="shared" si="60"/>
        <v>0</v>
      </c>
      <c r="O661" s="193">
        <f t="shared" si="60"/>
        <v>0</v>
      </c>
      <c r="P661" s="193">
        <f t="shared" si="60"/>
        <v>0</v>
      </c>
      <c r="Q661" s="193">
        <f t="shared" si="60"/>
        <v>0</v>
      </c>
      <c r="R661" s="193">
        <f t="shared" si="60"/>
        <v>17218.25</v>
      </c>
      <c r="S661" s="193">
        <f t="shared" si="60"/>
        <v>0</v>
      </c>
      <c r="T661" s="193">
        <f t="shared" si="60"/>
        <v>0</v>
      </c>
      <c r="U661" s="193">
        <f t="shared" si="60"/>
        <v>0</v>
      </c>
      <c r="V661" s="193">
        <f t="shared" si="60"/>
        <v>17218.25</v>
      </c>
      <c r="W661" s="193">
        <f t="shared" si="60"/>
        <v>0</v>
      </c>
      <c r="X661" s="143"/>
      <c r="Y661" s="195"/>
      <c r="Z661" s="6"/>
    </row>
    <row r="662" spans="1:26" s="13" customFormat="1" ht="55.5" customHeight="1">
      <c r="A662" s="201"/>
      <c r="B662" s="203"/>
      <c r="C662" s="114"/>
      <c r="D662" s="205"/>
      <c r="E662" s="200"/>
      <c r="F662" s="200"/>
      <c r="G662" s="200"/>
      <c r="H662" s="200"/>
      <c r="I662" s="194"/>
      <c r="J662" s="194"/>
      <c r="K662" s="194"/>
      <c r="L662" s="194"/>
      <c r="M662" s="194"/>
      <c r="N662" s="194"/>
      <c r="O662" s="194"/>
      <c r="P662" s="194"/>
      <c r="Q662" s="194"/>
      <c r="R662" s="194"/>
      <c r="S662" s="194"/>
      <c r="T662" s="194"/>
      <c r="U662" s="194"/>
      <c r="V662" s="194"/>
      <c r="W662" s="194"/>
      <c r="X662" s="149"/>
      <c r="Y662" s="196"/>
      <c r="Z662" s="6"/>
    </row>
    <row r="663" spans="1:25" s="13" customFormat="1" ht="15" customHeight="1" hidden="1">
      <c r="A663" s="201"/>
      <c r="B663" s="203"/>
      <c r="C663" s="114"/>
      <c r="D663" s="205"/>
      <c r="E663" s="200"/>
      <c r="F663" s="200"/>
      <c r="G663" s="200"/>
      <c r="H663" s="200"/>
      <c r="I663" s="194"/>
      <c r="J663" s="194"/>
      <c r="K663" s="194"/>
      <c r="L663" s="194"/>
      <c r="M663" s="194"/>
      <c r="N663" s="194"/>
      <c r="O663" s="194"/>
      <c r="P663" s="194"/>
      <c r="Q663" s="194"/>
      <c r="R663" s="194"/>
      <c r="S663" s="194"/>
      <c r="T663" s="194"/>
      <c r="U663" s="194"/>
      <c r="V663" s="194"/>
      <c r="W663" s="194"/>
      <c r="X663" s="149"/>
      <c r="Y663" s="196"/>
    </row>
    <row r="664" spans="1:25" s="13" customFormat="1" ht="15" customHeight="1" hidden="1">
      <c r="A664" s="201"/>
      <c r="B664" s="203"/>
      <c r="C664" s="114"/>
      <c r="D664" s="205"/>
      <c r="E664" s="200"/>
      <c r="F664" s="200"/>
      <c r="G664" s="200"/>
      <c r="H664" s="200"/>
      <c r="I664" s="194"/>
      <c r="J664" s="194"/>
      <c r="K664" s="194"/>
      <c r="L664" s="194"/>
      <c r="M664" s="194"/>
      <c r="N664" s="194"/>
      <c r="O664" s="194"/>
      <c r="P664" s="194"/>
      <c r="Q664" s="194"/>
      <c r="R664" s="194"/>
      <c r="S664" s="194"/>
      <c r="T664" s="194"/>
      <c r="U664" s="194"/>
      <c r="V664" s="194"/>
      <c r="W664" s="194"/>
      <c r="X664" s="149"/>
      <c r="Y664" s="196"/>
    </row>
    <row r="665" spans="1:25" ht="18.75" customHeight="1" hidden="1">
      <c r="A665" s="61"/>
      <c r="B665" s="63"/>
      <c r="C665" s="11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14"/>
    </row>
    <row r="666" spans="1:25" ht="15" hidden="1">
      <c r="A666" s="61"/>
      <c r="B666" s="63"/>
      <c r="C666" s="11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14"/>
    </row>
    <row r="667" spans="1:25" ht="69.75" customHeight="1">
      <c r="A667" s="12"/>
      <c r="B667" s="78" t="s">
        <v>134</v>
      </c>
      <c r="C667" s="116"/>
      <c r="D667" s="75"/>
      <c r="E667" s="152">
        <f>E59+E189+E261+E326+E408+E428+E453+E661</f>
        <v>863128.2000000001</v>
      </c>
      <c r="F667" s="152">
        <f aca="true" t="shared" si="61" ref="F667:W667">F59+F189+F261+F326+F408+F428+F453+F661+F571</f>
        <v>3328446.3</v>
      </c>
      <c r="G667" s="152">
        <f t="shared" si="61"/>
        <v>21138.5</v>
      </c>
      <c r="H667" s="152">
        <f t="shared" si="61"/>
        <v>2559226.4</v>
      </c>
      <c r="I667" s="75">
        <f t="shared" si="61"/>
        <v>863128.2000000001</v>
      </c>
      <c r="J667" s="75">
        <f t="shared" si="61"/>
        <v>3313446.3</v>
      </c>
      <c r="K667" s="75">
        <f t="shared" si="61"/>
        <v>152786.8</v>
      </c>
      <c r="L667" s="75">
        <f t="shared" si="61"/>
        <v>0</v>
      </c>
      <c r="M667" s="75">
        <f t="shared" si="61"/>
        <v>1132220.9199999997</v>
      </c>
      <c r="N667" s="75">
        <f t="shared" si="61"/>
        <v>0</v>
      </c>
      <c r="O667" s="75">
        <f t="shared" si="61"/>
        <v>0</v>
      </c>
      <c r="P667" s="75">
        <f t="shared" si="61"/>
        <v>0</v>
      </c>
      <c r="Q667" s="75">
        <f t="shared" si="61"/>
        <v>0</v>
      </c>
      <c r="R667" s="75">
        <f t="shared" si="61"/>
        <v>157601.25</v>
      </c>
      <c r="S667" s="75">
        <f t="shared" si="61"/>
        <v>0</v>
      </c>
      <c r="T667" s="75">
        <f t="shared" si="61"/>
        <v>0</v>
      </c>
      <c r="U667" s="75">
        <f t="shared" si="61"/>
        <v>0</v>
      </c>
      <c r="V667" s="75">
        <f t="shared" si="61"/>
        <v>1132220.9199999997</v>
      </c>
      <c r="W667" s="75">
        <f t="shared" si="61"/>
        <v>0</v>
      </c>
      <c r="X667" s="75"/>
      <c r="Y667" s="14"/>
    </row>
    <row r="668" spans="1:26" s="25" customFormat="1" ht="18" customHeight="1">
      <c r="A668" s="79"/>
      <c r="B668" s="79"/>
      <c r="C668" s="117"/>
      <c r="D668" s="79"/>
      <c r="E668" s="79"/>
      <c r="F668" s="79"/>
      <c r="G668" s="79"/>
      <c r="H668" s="79"/>
      <c r="I668" s="79"/>
      <c r="J668" s="79"/>
      <c r="K668" s="79"/>
      <c r="L668" s="79"/>
      <c r="M668" s="79"/>
      <c r="N668" s="79"/>
      <c r="O668" s="79"/>
      <c r="P668" s="79"/>
      <c r="Q668" s="79"/>
      <c r="R668" s="79"/>
      <c r="S668" s="79"/>
      <c r="T668" s="79"/>
      <c r="U668" s="79"/>
      <c r="V668" s="79"/>
      <c r="W668" s="79"/>
      <c r="X668" s="79"/>
      <c r="Y668" s="79"/>
      <c r="Z668" s="79"/>
    </row>
    <row r="669" spans="1:26" s="25" customFormat="1" ht="18" customHeight="1">
      <c r="A669" s="80"/>
      <c r="B669" s="80"/>
      <c r="C669" s="118"/>
      <c r="D669" s="80"/>
      <c r="E669" s="80"/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  <c r="R669" s="80"/>
      <c r="S669" s="80"/>
      <c r="T669" s="80"/>
      <c r="U669" s="80"/>
      <c r="V669" s="80"/>
      <c r="W669" s="80"/>
      <c r="X669" s="80"/>
      <c r="Y669" s="80"/>
      <c r="Z669" s="80"/>
    </row>
    <row r="670" spans="1:26" s="25" customFormat="1" ht="60" customHeight="1">
      <c r="A670" s="197" t="s">
        <v>290</v>
      </c>
      <c r="B670" s="197"/>
      <c r="C670" s="197"/>
      <c r="D670" s="197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198" t="s">
        <v>289</v>
      </c>
      <c r="Z670" s="198"/>
    </row>
    <row r="671" spans="1:26" s="25" customFormat="1" ht="18.75" customHeight="1">
      <c r="A671" s="80"/>
      <c r="B671" s="80"/>
      <c r="C671" s="118"/>
      <c r="D671" s="80"/>
      <c r="E671" s="80"/>
      <c r="F671" s="80"/>
      <c r="G671" s="80"/>
      <c r="H671" s="80"/>
      <c r="I671" s="80"/>
      <c r="J671" s="80"/>
      <c r="K671" s="80"/>
      <c r="L671" s="80"/>
      <c r="M671" s="80"/>
      <c r="N671" s="80"/>
      <c r="O671" s="80"/>
      <c r="P671" s="80"/>
      <c r="Q671" s="80"/>
      <c r="R671" s="80"/>
      <c r="S671" s="80"/>
      <c r="T671" s="80"/>
      <c r="U671" s="80"/>
      <c r="V671" s="80"/>
      <c r="W671" s="80"/>
      <c r="X671" s="80"/>
      <c r="Y671" s="80"/>
      <c r="Z671" s="80"/>
    </row>
    <row r="672" spans="1:26" s="25" customFormat="1" ht="18.75" customHeight="1">
      <c r="A672" s="80"/>
      <c r="B672" s="80"/>
      <c r="C672" s="118"/>
      <c r="D672" s="80"/>
      <c r="E672" s="80"/>
      <c r="F672" s="80"/>
      <c r="G672" s="80"/>
      <c r="H672" s="80"/>
      <c r="I672" s="80"/>
      <c r="J672" s="80"/>
      <c r="K672" s="80"/>
      <c r="L672" s="80"/>
      <c r="M672" s="80"/>
      <c r="N672" s="80"/>
      <c r="O672" s="80"/>
      <c r="P672" s="80"/>
      <c r="Q672" s="80"/>
      <c r="R672" s="80"/>
      <c r="S672" s="80"/>
      <c r="T672" s="80"/>
      <c r="U672" s="80"/>
      <c r="V672" s="80"/>
      <c r="W672" s="80"/>
      <c r="X672" s="80"/>
      <c r="Y672" s="80"/>
      <c r="Z672" s="80"/>
    </row>
    <row r="673" spans="1:26" s="25" customFormat="1" ht="18.75" customHeight="1">
      <c r="A673" s="80"/>
      <c r="B673" s="80"/>
      <c r="C673" s="118"/>
      <c r="D673" s="80"/>
      <c r="E673" s="80"/>
      <c r="F673" s="80"/>
      <c r="G673" s="80"/>
      <c r="H673" s="80"/>
      <c r="I673" s="80"/>
      <c r="J673" s="80"/>
      <c r="K673" s="80"/>
      <c r="L673" s="80"/>
      <c r="M673" s="80"/>
      <c r="N673" s="80"/>
      <c r="O673" s="80"/>
      <c r="P673" s="80"/>
      <c r="Q673" s="80"/>
      <c r="R673" s="80"/>
      <c r="S673" s="80"/>
      <c r="T673" s="80"/>
      <c r="U673" s="80"/>
      <c r="V673" s="80"/>
      <c r="W673" s="80"/>
      <c r="X673" s="80"/>
      <c r="Y673" s="80"/>
      <c r="Z673" s="80"/>
    </row>
    <row r="674" spans="1:26" s="25" customFormat="1" ht="18.75" customHeight="1">
      <c r="A674" s="80"/>
      <c r="B674" s="80"/>
      <c r="C674" s="118"/>
      <c r="D674" s="80"/>
      <c r="E674" s="80"/>
      <c r="F674" s="80"/>
      <c r="G674" s="80"/>
      <c r="H674" s="80"/>
      <c r="I674" s="80"/>
      <c r="J674" s="80"/>
      <c r="K674" s="80"/>
      <c r="L674" s="80"/>
      <c r="M674" s="80"/>
      <c r="N674" s="80"/>
      <c r="O674" s="80"/>
      <c r="P674" s="80"/>
      <c r="Q674" s="80"/>
      <c r="R674" s="80"/>
      <c r="S674" s="80"/>
      <c r="T674" s="80"/>
      <c r="U674" s="80"/>
      <c r="V674" s="80"/>
      <c r="W674" s="80"/>
      <c r="X674" s="80"/>
      <c r="Y674" s="80"/>
      <c r="Z674" s="80"/>
    </row>
    <row r="675" spans="1:26" s="25" customFormat="1" ht="18.75" customHeight="1">
      <c r="A675" s="80"/>
      <c r="B675" s="80"/>
      <c r="C675" s="118"/>
      <c r="D675" s="80"/>
      <c r="E675" s="80"/>
      <c r="F675" s="80"/>
      <c r="G675" s="80"/>
      <c r="H675" s="80"/>
      <c r="I675" s="80"/>
      <c r="J675" s="80"/>
      <c r="K675" s="80"/>
      <c r="L675" s="80"/>
      <c r="M675" s="80"/>
      <c r="N675" s="80"/>
      <c r="O675" s="80"/>
      <c r="P675" s="80"/>
      <c r="Q675" s="80"/>
      <c r="R675" s="80"/>
      <c r="S675" s="80"/>
      <c r="T675" s="80"/>
      <c r="U675" s="80"/>
      <c r="V675" s="80"/>
      <c r="W675" s="80"/>
      <c r="X675" s="80"/>
      <c r="Y675" s="80"/>
      <c r="Z675" s="80"/>
    </row>
    <row r="676" spans="1:26" s="25" customFormat="1" ht="18.75" customHeight="1">
      <c r="A676" s="80"/>
      <c r="B676" s="80"/>
      <c r="C676" s="118"/>
      <c r="D676" s="80"/>
      <c r="E676" s="80"/>
      <c r="F676" s="80"/>
      <c r="G676" s="80"/>
      <c r="H676" s="80"/>
      <c r="I676" s="80"/>
      <c r="J676" s="80"/>
      <c r="K676" s="80"/>
      <c r="L676" s="80"/>
      <c r="M676" s="80"/>
      <c r="N676" s="80"/>
      <c r="O676" s="80"/>
      <c r="P676" s="80"/>
      <c r="Q676" s="80"/>
      <c r="R676" s="80"/>
      <c r="S676" s="80"/>
      <c r="T676" s="80"/>
      <c r="U676" s="80"/>
      <c r="V676" s="80"/>
      <c r="W676" s="80"/>
      <c r="X676" s="80"/>
      <c r="Y676" s="80"/>
      <c r="Z676" s="80"/>
    </row>
    <row r="677" spans="1:26" s="25" customFormat="1" ht="18.75" customHeight="1">
      <c r="A677" s="80"/>
      <c r="B677" s="80"/>
      <c r="C677" s="118"/>
      <c r="D677" s="80"/>
      <c r="E677" s="80"/>
      <c r="F677" s="80"/>
      <c r="G677" s="80"/>
      <c r="H677" s="80"/>
      <c r="I677" s="80"/>
      <c r="J677" s="80"/>
      <c r="K677" s="80"/>
      <c r="L677" s="80"/>
      <c r="M677" s="80"/>
      <c r="N677" s="80"/>
      <c r="O677" s="80"/>
      <c r="P677" s="80"/>
      <c r="Q677" s="80"/>
      <c r="R677" s="80"/>
      <c r="S677" s="80"/>
      <c r="T677" s="80"/>
      <c r="U677" s="80"/>
      <c r="V677" s="80"/>
      <c r="W677" s="80"/>
      <c r="X677" s="80"/>
      <c r="Y677" s="80"/>
      <c r="Z677" s="80"/>
    </row>
    <row r="678" spans="1:26" s="25" customFormat="1" ht="23.25" customHeight="1">
      <c r="A678" s="80"/>
      <c r="B678" s="80"/>
      <c r="C678" s="118"/>
      <c r="D678" s="80"/>
      <c r="E678" s="80"/>
      <c r="F678" s="80"/>
      <c r="G678" s="80"/>
      <c r="H678" s="80"/>
      <c r="I678" s="80"/>
      <c r="J678" s="80"/>
      <c r="K678" s="80"/>
      <c r="L678" s="80"/>
      <c r="M678" s="80"/>
      <c r="N678" s="80"/>
      <c r="O678" s="80"/>
      <c r="P678" s="80"/>
      <c r="Q678" s="80"/>
      <c r="R678" s="80"/>
      <c r="S678" s="80"/>
      <c r="T678" s="80"/>
      <c r="U678" s="80"/>
      <c r="V678" s="80"/>
      <c r="W678" s="80"/>
      <c r="X678" s="80"/>
      <c r="Y678" s="80"/>
      <c r="Z678" s="80"/>
    </row>
    <row r="679" spans="1:26" s="25" customFormat="1" ht="18" customHeight="1">
      <c r="A679" s="80"/>
      <c r="B679" s="80"/>
      <c r="C679" s="118"/>
      <c r="D679" s="80"/>
      <c r="E679" s="80"/>
      <c r="F679" s="80"/>
      <c r="G679" s="80"/>
      <c r="H679" s="80"/>
      <c r="I679" s="80"/>
      <c r="J679" s="80"/>
      <c r="K679" s="80"/>
      <c r="L679" s="80"/>
      <c r="M679" s="80"/>
      <c r="N679" s="80"/>
      <c r="O679" s="80"/>
      <c r="P679" s="80"/>
      <c r="Q679" s="80"/>
      <c r="R679" s="80"/>
      <c r="S679" s="80"/>
      <c r="T679" s="80"/>
      <c r="U679" s="80"/>
      <c r="V679" s="80"/>
      <c r="W679" s="80"/>
      <c r="X679" s="80"/>
      <c r="Y679" s="80"/>
      <c r="Z679" s="80"/>
    </row>
    <row r="680" spans="1:26" s="25" customFormat="1" ht="18" customHeight="1">
      <c r="A680" s="80"/>
      <c r="B680" s="80"/>
      <c r="C680" s="118"/>
      <c r="D680" s="80"/>
      <c r="E680" s="80"/>
      <c r="F680" s="80"/>
      <c r="G680" s="80"/>
      <c r="H680" s="80"/>
      <c r="I680" s="80"/>
      <c r="J680" s="80"/>
      <c r="K680" s="80"/>
      <c r="L680" s="80"/>
      <c r="M680" s="80"/>
      <c r="N680" s="80"/>
      <c r="O680" s="80"/>
      <c r="P680" s="80"/>
      <c r="Q680" s="80"/>
      <c r="R680" s="80"/>
      <c r="S680" s="80"/>
      <c r="T680" s="80"/>
      <c r="U680" s="80"/>
      <c r="V680" s="80"/>
      <c r="W680" s="80"/>
      <c r="X680" s="80"/>
      <c r="Y680" s="80"/>
      <c r="Z680" s="80"/>
    </row>
    <row r="681" spans="1:26" s="25" customFormat="1" ht="18" customHeight="1">
      <c r="A681" s="80"/>
      <c r="B681" s="80"/>
      <c r="C681" s="118"/>
      <c r="D681" s="80"/>
      <c r="E681" s="80"/>
      <c r="F681" s="80"/>
      <c r="G681" s="80"/>
      <c r="H681" s="80"/>
      <c r="I681" s="80"/>
      <c r="J681" s="80"/>
      <c r="K681" s="80"/>
      <c r="L681" s="80"/>
      <c r="M681" s="80"/>
      <c r="N681" s="80"/>
      <c r="O681" s="80"/>
      <c r="P681" s="80"/>
      <c r="Q681" s="80"/>
      <c r="R681" s="80"/>
      <c r="S681" s="80"/>
      <c r="T681" s="80"/>
      <c r="U681" s="80"/>
      <c r="V681" s="80"/>
      <c r="W681" s="80"/>
      <c r="X681" s="80"/>
      <c r="Y681" s="80"/>
      <c r="Z681" s="80"/>
    </row>
    <row r="682" spans="1:26" s="25" customFormat="1" ht="18" customHeight="1">
      <c r="A682" s="80"/>
      <c r="B682" s="80"/>
      <c r="C682" s="118"/>
      <c r="D682" s="80"/>
      <c r="E682" s="80"/>
      <c r="F682" s="80"/>
      <c r="G682" s="80"/>
      <c r="H682" s="80"/>
      <c r="I682" s="80"/>
      <c r="J682" s="80"/>
      <c r="K682" s="80"/>
      <c r="L682" s="80"/>
      <c r="M682" s="80"/>
      <c r="N682" s="80"/>
      <c r="O682" s="80"/>
      <c r="P682" s="80"/>
      <c r="Q682" s="80"/>
      <c r="R682" s="80"/>
      <c r="S682" s="80"/>
      <c r="T682" s="80"/>
      <c r="U682" s="80"/>
      <c r="V682" s="80"/>
      <c r="W682" s="80"/>
      <c r="X682" s="80"/>
      <c r="Y682" s="80"/>
      <c r="Z682" s="80"/>
    </row>
    <row r="683" spans="1:26" s="25" customFormat="1" ht="18" customHeight="1">
      <c r="A683" s="80"/>
      <c r="B683" s="80"/>
      <c r="C683" s="118"/>
      <c r="D683" s="80"/>
      <c r="E683" s="80"/>
      <c r="F683" s="80"/>
      <c r="G683" s="80"/>
      <c r="H683" s="80"/>
      <c r="I683" s="80"/>
      <c r="J683" s="80"/>
      <c r="K683" s="80"/>
      <c r="L683" s="80"/>
      <c r="M683" s="80"/>
      <c r="N683" s="80"/>
      <c r="O683" s="80"/>
      <c r="P683" s="80"/>
      <c r="Q683" s="80"/>
      <c r="R683" s="80"/>
      <c r="S683" s="80"/>
      <c r="T683" s="80"/>
      <c r="U683" s="80"/>
      <c r="V683" s="80"/>
      <c r="W683" s="80"/>
      <c r="X683" s="80"/>
      <c r="Y683" s="80"/>
      <c r="Z683" s="80"/>
    </row>
    <row r="684" spans="1:26" s="25" customFormat="1" ht="18" customHeight="1">
      <c r="A684" s="80"/>
      <c r="B684" s="80"/>
      <c r="C684" s="118"/>
      <c r="D684" s="80"/>
      <c r="E684" s="80"/>
      <c r="F684" s="80"/>
      <c r="G684" s="80"/>
      <c r="H684" s="80"/>
      <c r="I684" s="80"/>
      <c r="J684" s="80"/>
      <c r="K684" s="80"/>
      <c r="L684" s="80"/>
      <c r="M684" s="80"/>
      <c r="N684" s="80"/>
      <c r="O684" s="80"/>
      <c r="P684" s="80"/>
      <c r="Q684" s="80"/>
      <c r="R684" s="80"/>
      <c r="S684" s="80"/>
      <c r="T684" s="80"/>
      <c r="U684" s="80"/>
      <c r="V684" s="80"/>
      <c r="W684" s="80"/>
      <c r="X684" s="80"/>
      <c r="Y684" s="80"/>
      <c r="Z684" s="80"/>
    </row>
    <row r="685" spans="1:26" s="25" customFormat="1" ht="18" customHeight="1">
      <c r="A685" s="80"/>
      <c r="B685" s="80"/>
      <c r="C685" s="118"/>
      <c r="D685" s="80"/>
      <c r="E685" s="80"/>
      <c r="F685" s="80"/>
      <c r="G685" s="80"/>
      <c r="H685" s="80"/>
      <c r="I685" s="80"/>
      <c r="J685" s="80"/>
      <c r="K685" s="80"/>
      <c r="L685" s="80"/>
      <c r="M685" s="80"/>
      <c r="N685" s="80"/>
      <c r="O685" s="80"/>
      <c r="P685" s="80"/>
      <c r="Q685" s="80"/>
      <c r="R685" s="80"/>
      <c r="S685" s="80"/>
      <c r="T685" s="80"/>
      <c r="U685" s="80"/>
      <c r="V685" s="80"/>
      <c r="W685" s="80"/>
      <c r="X685" s="80"/>
      <c r="Y685" s="80"/>
      <c r="Z685" s="80"/>
    </row>
    <row r="686" spans="1:26" s="25" customFormat="1" ht="18" customHeight="1">
      <c r="A686" s="80"/>
      <c r="B686" s="80"/>
      <c r="C686" s="118"/>
      <c r="D686" s="80"/>
      <c r="E686" s="80"/>
      <c r="F686" s="80"/>
      <c r="G686" s="80"/>
      <c r="H686" s="80"/>
      <c r="I686" s="80"/>
      <c r="J686" s="80"/>
      <c r="K686" s="80"/>
      <c r="L686" s="80"/>
      <c r="M686" s="80"/>
      <c r="N686" s="80"/>
      <c r="O686" s="80"/>
      <c r="P686" s="80"/>
      <c r="Q686" s="80"/>
      <c r="R686" s="80"/>
      <c r="S686" s="80"/>
      <c r="T686" s="80"/>
      <c r="U686" s="80"/>
      <c r="V686" s="80"/>
      <c r="W686" s="80"/>
      <c r="X686" s="80"/>
      <c r="Y686" s="80"/>
      <c r="Z686" s="80"/>
    </row>
    <row r="687" spans="1:26" s="25" customFormat="1" ht="18" customHeight="1">
      <c r="A687" s="80"/>
      <c r="B687" s="80"/>
      <c r="C687" s="118"/>
      <c r="D687" s="80"/>
      <c r="E687" s="80"/>
      <c r="F687" s="80"/>
      <c r="G687" s="80"/>
      <c r="H687" s="80"/>
      <c r="I687" s="80"/>
      <c r="J687" s="80"/>
      <c r="K687" s="80"/>
      <c r="L687" s="80"/>
      <c r="M687" s="80"/>
      <c r="N687" s="80"/>
      <c r="O687" s="80"/>
      <c r="P687" s="80"/>
      <c r="Q687" s="80"/>
      <c r="R687" s="80"/>
      <c r="S687" s="80"/>
      <c r="T687" s="80"/>
      <c r="U687" s="80"/>
      <c r="V687" s="80"/>
      <c r="W687" s="80"/>
      <c r="X687" s="80"/>
      <c r="Y687" s="80"/>
      <c r="Z687" s="80"/>
    </row>
    <row r="688" spans="1:26" s="25" customFormat="1" ht="18" customHeight="1">
      <c r="A688" s="80"/>
      <c r="B688" s="80"/>
      <c r="C688" s="118"/>
      <c r="D688" s="80"/>
      <c r="E688" s="80"/>
      <c r="F688" s="80"/>
      <c r="G688" s="80"/>
      <c r="H688" s="80"/>
      <c r="I688" s="80"/>
      <c r="J688" s="80"/>
      <c r="K688" s="80"/>
      <c r="L688" s="80"/>
      <c r="M688" s="80"/>
      <c r="N688" s="80"/>
      <c r="O688" s="80"/>
      <c r="P688" s="80"/>
      <c r="Q688" s="80"/>
      <c r="R688" s="80"/>
      <c r="S688" s="80"/>
      <c r="T688" s="80"/>
      <c r="U688" s="80"/>
      <c r="V688" s="80"/>
      <c r="W688" s="80"/>
      <c r="X688" s="80"/>
      <c r="Y688" s="80"/>
      <c r="Z688" s="80"/>
    </row>
    <row r="689" spans="1:26" s="25" customFormat="1" ht="18" customHeight="1">
      <c r="A689" s="80"/>
      <c r="B689" s="80"/>
      <c r="C689" s="118"/>
      <c r="D689" s="80"/>
      <c r="E689" s="80"/>
      <c r="F689" s="80"/>
      <c r="G689" s="80"/>
      <c r="H689" s="80"/>
      <c r="I689" s="80"/>
      <c r="J689" s="80"/>
      <c r="K689" s="80"/>
      <c r="L689" s="80"/>
      <c r="M689" s="80"/>
      <c r="N689" s="80"/>
      <c r="O689" s="80"/>
      <c r="P689" s="80"/>
      <c r="Q689" s="80"/>
      <c r="R689" s="80"/>
      <c r="S689" s="80"/>
      <c r="T689" s="80"/>
      <c r="U689" s="80"/>
      <c r="V689" s="80"/>
      <c r="W689" s="80"/>
      <c r="X689" s="80"/>
      <c r="Y689" s="80"/>
      <c r="Z689" s="80"/>
    </row>
    <row r="690" spans="1:26" s="25" customFormat="1" ht="18" customHeight="1">
      <c r="A690" s="80"/>
      <c r="B690" s="80"/>
      <c r="C690" s="118"/>
      <c r="D690" s="80"/>
      <c r="E690" s="80"/>
      <c r="F690" s="80"/>
      <c r="G690" s="80"/>
      <c r="H690" s="80"/>
      <c r="I690" s="80"/>
      <c r="J690" s="80"/>
      <c r="K690" s="80"/>
      <c r="L690" s="80"/>
      <c r="M690" s="80"/>
      <c r="N690" s="80"/>
      <c r="O690" s="80"/>
      <c r="P690" s="80"/>
      <c r="Q690" s="80"/>
      <c r="R690" s="80"/>
      <c r="S690" s="80"/>
      <c r="T690" s="80"/>
      <c r="U690" s="80"/>
      <c r="V690" s="80"/>
      <c r="W690" s="80"/>
      <c r="X690" s="80"/>
      <c r="Y690" s="80"/>
      <c r="Z690" s="80"/>
    </row>
    <row r="691" spans="3:25" s="25" customFormat="1" ht="17.25">
      <c r="C691" s="119"/>
      <c r="D691" s="4"/>
      <c r="E691" s="4"/>
      <c r="F691" s="26"/>
      <c r="G691" s="26"/>
      <c r="H691" s="26"/>
      <c r="I691" s="27"/>
      <c r="J691" s="26"/>
      <c r="K691" s="26"/>
      <c r="L691" s="26"/>
      <c r="M691" s="26"/>
      <c r="N691" s="26"/>
      <c r="O691" s="26"/>
      <c r="P691" s="26"/>
      <c r="Q691" s="28"/>
      <c r="R691" s="28"/>
      <c r="S691" s="28"/>
      <c r="T691" s="28"/>
      <c r="U691" s="28"/>
      <c r="V691" s="28"/>
      <c r="W691" s="28"/>
      <c r="X691" s="28"/>
      <c r="Y691" s="28"/>
    </row>
    <row r="692" spans="3:25" s="25" customFormat="1" ht="17.25">
      <c r="C692" s="119"/>
      <c r="D692" s="4"/>
      <c r="E692" s="4"/>
      <c r="F692" s="26"/>
      <c r="G692" s="26"/>
      <c r="H692" s="26"/>
      <c r="I692" s="27"/>
      <c r="J692" s="26"/>
      <c r="K692" s="26"/>
      <c r="L692" s="26"/>
      <c r="M692" s="26"/>
      <c r="N692" s="26"/>
      <c r="O692" s="26"/>
      <c r="P692" s="26"/>
      <c r="Q692" s="28"/>
      <c r="R692" s="28"/>
      <c r="S692" s="28"/>
      <c r="T692" s="28"/>
      <c r="U692" s="28"/>
      <c r="V692" s="28"/>
      <c r="W692" s="28"/>
      <c r="X692" s="28"/>
      <c r="Y692" s="28"/>
    </row>
    <row r="693" spans="3:25" s="25" customFormat="1" ht="17.25">
      <c r="C693" s="119"/>
      <c r="D693" s="4"/>
      <c r="E693" s="4"/>
      <c r="F693" s="26"/>
      <c r="G693" s="26"/>
      <c r="H693" s="26"/>
      <c r="I693" s="27"/>
      <c r="J693" s="26"/>
      <c r="K693" s="26"/>
      <c r="L693" s="26"/>
      <c r="M693" s="26"/>
      <c r="N693" s="26"/>
      <c r="O693" s="26"/>
      <c r="P693" s="26"/>
      <c r="Q693" s="28"/>
      <c r="R693" s="28"/>
      <c r="S693" s="28"/>
      <c r="T693" s="28"/>
      <c r="U693" s="28"/>
      <c r="V693" s="28"/>
      <c r="W693" s="28"/>
      <c r="X693" s="28"/>
      <c r="Y693" s="28"/>
    </row>
    <row r="694" spans="3:25" s="25" customFormat="1" ht="17.25">
      <c r="C694" s="119"/>
      <c r="D694" s="4"/>
      <c r="E694" s="4"/>
      <c r="F694" s="26"/>
      <c r="G694" s="26"/>
      <c r="H694" s="26"/>
      <c r="I694" s="27"/>
      <c r="J694" s="26"/>
      <c r="K694" s="26"/>
      <c r="L694" s="26"/>
      <c r="M694" s="26"/>
      <c r="N694" s="26"/>
      <c r="O694" s="26"/>
      <c r="P694" s="26"/>
      <c r="Q694" s="28"/>
      <c r="R694" s="28"/>
      <c r="S694" s="28"/>
      <c r="T694" s="28"/>
      <c r="U694" s="28"/>
      <c r="V694" s="28"/>
      <c r="W694" s="28"/>
      <c r="X694" s="28"/>
      <c r="Y694" s="28"/>
    </row>
    <row r="695" spans="3:25" s="25" customFormat="1" ht="17.25">
      <c r="C695" s="119"/>
      <c r="D695" s="4"/>
      <c r="E695" s="4"/>
      <c r="F695" s="26"/>
      <c r="G695" s="26"/>
      <c r="H695" s="26"/>
      <c r="I695" s="27"/>
      <c r="J695" s="26"/>
      <c r="K695" s="26"/>
      <c r="L695" s="26"/>
      <c r="M695" s="26"/>
      <c r="N695" s="26"/>
      <c r="O695" s="26"/>
      <c r="P695" s="26"/>
      <c r="Q695" s="28"/>
      <c r="R695" s="28"/>
      <c r="S695" s="28"/>
      <c r="T695" s="28"/>
      <c r="U695" s="28"/>
      <c r="V695" s="28"/>
      <c r="W695" s="28"/>
      <c r="X695" s="28"/>
      <c r="Y695" s="28"/>
    </row>
    <row r="696" spans="3:25" s="25" customFormat="1" ht="17.25">
      <c r="C696" s="119"/>
      <c r="D696" s="4"/>
      <c r="E696" s="4"/>
      <c r="F696" s="26"/>
      <c r="G696" s="26"/>
      <c r="H696" s="26"/>
      <c r="I696" s="27"/>
      <c r="J696" s="26"/>
      <c r="K696" s="26"/>
      <c r="L696" s="26"/>
      <c r="M696" s="26"/>
      <c r="N696" s="26"/>
      <c r="O696" s="26"/>
      <c r="P696" s="26"/>
      <c r="Q696" s="28"/>
      <c r="R696" s="28"/>
      <c r="S696" s="28"/>
      <c r="T696" s="28"/>
      <c r="U696" s="28"/>
      <c r="V696" s="28"/>
      <c r="W696" s="28"/>
      <c r="X696" s="28"/>
      <c r="Y696" s="28"/>
    </row>
    <row r="697" spans="3:25" s="25" customFormat="1" ht="17.25">
      <c r="C697" s="119"/>
      <c r="D697" s="4"/>
      <c r="E697" s="4"/>
      <c r="F697" s="26"/>
      <c r="G697" s="26"/>
      <c r="H697" s="26"/>
      <c r="I697" s="27"/>
      <c r="J697" s="26"/>
      <c r="K697" s="26"/>
      <c r="L697" s="26"/>
      <c r="M697" s="26"/>
      <c r="N697" s="26"/>
      <c r="O697" s="26"/>
      <c r="P697" s="26"/>
      <c r="Q697" s="28"/>
      <c r="R697" s="28"/>
      <c r="S697" s="28"/>
      <c r="T697" s="28"/>
      <c r="U697" s="28"/>
      <c r="V697" s="28"/>
      <c r="W697" s="28"/>
      <c r="X697" s="28"/>
      <c r="Y697" s="28"/>
    </row>
    <row r="698" spans="3:25" s="25" customFormat="1" ht="17.25">
      <c r="C698" s="119"/>
      <c r="D698" s="4"/>
      <c r="E698" s="4"/>
      <c r="F698" s="26"/>
      <c r="G698" s="26"/>
      <c r="H698" s="26"/>
      <c r="I698" s="27"/>
      <c r="J698" s="26"/>
      <c r="K698" s="26"/>
      <c r="L698" s="26"/>
      <c r="M698" s="26"/>
      <c r="N698" s="26"/>
      <c r="O698" s="26"/>
      <c r="P698" s="26"/>
      <c r="Q698" s="28"/>
      <c r="R698" s="28"/>
      <c r="S698" s="28"/>
      <c r="T698" s="28"/>
      <c r="U698" s="28"/>
      <c r="V698" s="28"/>
      <c r="W698" s="28"/>
      <c r="X698" s="28"/>
      <c r="Y698" s="28"/>
    </row>
    <row r="699" spans="3:25" s="25" customFormat="1" ht="17.25">
      <c r="C699" s="119"/>
      <c r="D699" s="4"/>
      <c r="E699" s="4"/>
      <c r="F699" s="26"/>
      <c r="G699" s="26"/>
      <c r="H699" s="26"/>
      <c r="I699" s="27"/>
      <c r="J699" s="26"/>
      <c r="K699" s="26"/>
      <c r="L699" s="26"/>
      <c r="M699" s="26"/>
      <c r="N699" s="26"/>
      <c r="O699" s="26"/>
      <c r="P699" s="26"/>
      <c r="Q699" s="28"/>
      <c r="R699" s="28"/>
      <c r="S699" s="28"/>
      <c r="T699" s="28"/>
      <c r="U699" s="28"/>
      <c r="V699" s="28"/>
      <c r="W699" s="28"/>
      <c r="X699" s="28"/>
      <c r="Y699" s="28"/>
    </row>
    <row r="700" spans="3:25" s="25" customFormat="1" ht="17.25">
      <c r="C700" s="119"/>
      <c r="D700" s="4"/>
      <c r="E700" s="4"/>
      <c r="F700" s="26"/>
      <c r="G700" s="26"/>
      <c r="H700" s="26"/>
      <c r="I700" s="27"/>
      <c r="J700" s="26"/>
      <c r="K700" s="26"/>
      <c r="L700" s="26"/>
      <c r="M700" s="26"/>
      <c r="N700" s="26"/>
      <c r="O700" s="26"/>
      <c r="P700" s="26"/>
      <c r="Q700" s="28"/>
      <c r="R700" s="28"/>
      <c r="S700" s="28"/>
      <c r="T700" s="28"/>
      <c r="U700" s="28"/>
      <c r="V700" s="28"/>
      <c r="W700" s="28"/>
      <c r="X700" s="28"/>
      <c r="Y700" s="28"/>
    </row>
    <row r="701" spans="3:16" s="25" customFormat="1" ht="12.75">
      <c r="C701" s="119"/>
      <c r="D701" s="4"/>
      <c r="E701" s="4"/>
      <c r="F701" s="4"/>
      <c r="G701" s="4"/>
      <c r="H701" s="29"/>
      <c r="I701" s="30"/>
      <c r="J701" s="4"/>
      <c r="K701" s="4"/>
      <c r="L701" s="4"/>
      <c r="M701" s="4"/>
      <c r="N701" s="4"/>
      <c r="O701" s="4"/>
      <c r="P701" s="4"/>
    </row>
    <row r="702" spans="3:16" s="25" customFormat="1" ht="12.75">
      <c r="C702" s="119"/>
      <c r="D702" s="4"/>
      <c r="E702" s="4"/>
      <c r="F702" s="4"/>
      <c r="G702" s="4"/>
      <c r="H702" s="29"/>
      <c r="I702" s="30"/>
      <c r="J702" s="4"/>
      <c r="K702" s="4"/>
      <c r="L702" s="4"/>
      <c r="M702" s="4"/>
      <c r="N702" s="4"/>
      <c r="O702" s="4"/>
      <c r="P702" s="4"/>
    </row>
    <row r="703" spans="3:16" s="25" customFormat="1" ht="12.75">
      <c r="C703" s="119"/>
      <c r="D703" s="4"/>
      <c r="E703" s="4"/>
      <c r="F703" s="4"/>
      <c r="G703" s="4"/>
      <c r="H703" s="29"/>
      <c r="I703" s="30"/>
      <c r="J703" s="4"/>
      <c r="K703" s="4"/>
      <c r="L703" s="4"/>
      <c r="M703" s="4"/>
      <c r="N703" s="4"/>
      <c r="O703" s="4"/>
      <c r="P703" s="4"/>
    </row>
    <row r="704" spans="3:16" s="25" customFormat="1" ht="12.75">
      <c r="C704" s="119"/>
      <c r="D704" s="4"/>
      <c r="E704" s="4"/>
      <c r="F704" s="4"/>
      <c r="G704" s="4"/>
      <c r="H704" s="29"/>
      <c r="I704" s="30"/>
      <c r="J704" s="4"/>
      <c r="K704" s="4"/>
      <c r="L704" s="4"/>
      <c r="M704" s="4"/>
      <c r="N704" s="4"/>
      <c r="O704" s="4"/>
      <c r="P704" s="4"/>
    </row>
    <row r="705" spans="3:16" s="25" customFormat="1" ht="12.75">
      <c r="C705" s="119"/>
      <c r="D705" s="4"/>
      <c r="E705" s="4"/>
      <c r="F705" s="4"/>
      <c r="G705" s="4"/>
      <c r="H705" s="29"/>
      <c r="I705" s="30"/>
      <c r="J705" s="4"/>
      <c r="K705" s="4"/>
      <c r="L705" s="4"/>
      <c r="M705" s="4"/>
      <c r="N705" s="4"/>
      <c r="O705" s="4"/>
      <c r="P705" s="4"/>
    </row>
    <row r="706" spans="3:16" s="25" customFormat="1" ht="12.75">
      <c r="C706" s="119"/>
      <c r="D706" s="4"/>
      <c r="E706" s="4"/>
      <c r="F706" s="4"/>
      <c r="G706" s="4"/>
      <c r="H706" s="29"/>
      <c r="I706" s="30"/>
      <c r="J706" s="4"/>
      <c r="K706" s="4"/>
      <c r="L706" s="4"/>
      <c r="M706" s="4"/>
      <c r="N706" s="4"/>
      <c r="O706" s="4"/>
      <c r="P706" s="4"/>
    </row>
    <row r="707" spans="3:16" s="25" customFormat="1" ht="12.75">
      <c r="C707" s="119"/>
      <c r="D707" s="4"/>
      <c r="E707" s="4"/>
      <c r="F707" s="4"/>
      <c r="G707" s="4"/>
      <c r="H707" s="29"/>
      <c r="I707" s="30"/>
      <c r="J707" s="4"/>
      <c r="K707" s="4"/>
      <c r="L707" s="4"/>
      <c r="M707" s="4"/>
      <c r="N707" s="4"/>
      <c r="O707" s="4"/>
      <c r="P707" s="4"/>
    </row>
    <row r="708" spans="3:16" s="25" customFormat="1" ht="12.75">
      <c r="C708" s="119"/>
      <c r="D708" s="4"/>
      <c r="E708" s="4"/>
      <c r="F708" s="4"/>
      <c r="G708" s="4"/>
      <c r="H708" s="29"/>
      <c r="I708" s="30"/>
      <c r="J708" s="4"/>
      <c r="K708" s="4"/>
      <c r="L708" s="4"/>
      <c r="M708" s="4"/>
      <c r="N708" s="4"/>
      <c r="O708" s="4"/>
      <c r="P708" s="4"/>
    </row>
    <row r="709" spans="3:16" s="25" customFormat="1" ht="12.75">
      <c r="C709" s="119"/>
      <c r="D709" s="4"/>
      <c r="E709" s="4"/>
      <c r="F709" s="4"/>
      <c r="G709" s="4"/>
      <c r="H709" s="29"/>
      <c r="I709" s="30"/>
      <c r="J709" s="4"/>
      <c r="K709" s="4"/>
      <c r="L709" s="4"/>
      <c r="M709" s="4"/>
      <c r="N709" s="4"/>
      <c r="O709" s="4"/>
      <c r="P709" s="4"/>
    </row>
    <row r="710" spans="3:16" s="25" customFormat="1" ht="12.75">
      <c r="C710" s="119"/>
      <c r="D710" s="4"/>
      <c r="E710" s="4"/>
      <c r="F710" s="4"/>
      <c r="G710" s="4"/>
      <c r="H710" s="29"/>
      <c r="I710" s="30"/>
      <c r="J710" s="4"/>
      <c r="K710" s="4"/>
      <c r="L710" s="4"/>
      <c r="M710" s="4"/>
      <c r="N710" s="4"/>
      <c r="O710" s="4"/>
      <c r="P710" s="4"/>
    </row>
    <row r="711" spans="3:16" s="25" customFormat="1" ht="12.75">
      <c r="C711" s="119"/>
      <c r="D711" s="4"/>
      <c r="E711" s="4"/>
      <c r="F711" s="4"/>
      <c r="G711" s="4"/>
      <c r="H711" s="29"/>
      <c r="I711" s="30"/>
      <c r="J711" s="4"/>
      <c r="K711" s="4"/>
      <c r="L711" s="4"/>
      <c r="M711" s="4"/>
      <c r="N711" s="4"/>
      <c r="O711" s="4"/>
      <c r="P711" s="4"/>
    </row>
    <row r="712" spans="3:16" s="25" customFormat="1" ht="12.75">
      <c r="C712" s="119"/>
      <c r="D712" s="4"/>
      <c r="E712" s="4"/>
      <c r="F712" s="4"/>
      <c r="G712" s="4"/>
      <c r="H712" s="29"/>
      <c r="I712" s="30"/>
      <c r="J712" s="4"/>
      <c r="K712" s="4"/>
      <c r="L712" s="4"/>
      <c r="M712" s="4"/>
      <c r="N712" s="4"/>
      <c r="O712" s="4"/>
      <c r="P712" s="4"/>
    </row>
    <row r="713" spans="3:16" s="25" customFormat="1" ht="12.75">
      <c r="C713" s="119"/>
      <c r="D713" s="4"/>
      <c r="E713" s="4"/>
      <c r="F713" s="4"/>
      <c r="G713" s="4"/>
      <c r="H713" s="29"/>
      <c r="I713" s="30"/>
      <c r="J713" s="4"/>
      <c r="K713" s="4"/>
      <c r="L713" s="4"/>
      <c r="M713" s="4"/>
      <c r="N713" s="4"/>
      <c r="O713" s="4"/>
      <c r="P713" s="4"/>
    </row>
    <row r="714" spans="3:16" s="25" customFormat="1" ht="12.75">
      <c r="C714" s="119"/>
      <c r="D714" s="4"/>
      <c r="E714" s="4"/>
      <c r="F714" s="4"/>
      <c r="G714" s="4"/>
      <c r="H714" s="29"/>
      <c r="I714" s="30"/>
      <c r="J714" s="4"/>
      <c r="K714" s="4"/>
      <c r="L714" s="4"/>
      <c r="M714" s="4"/>
      <c r="N714" s="4"/>
      <c r="O714" s="4"/>
      <c r="P714" s="4"/>
    </row>
    <row r="715" spans="3:16" s="25" customFormat="1" ht="12.75">
      <c r="C715" s="119"/>
      <c r="D715" s="4"/>
      <c r="E715" s="4"/>
      <c r="F715" s="4"/>
      <c r="G715" s="4"/>
      <c r="H715" s="29"/>
      <c r="I715" s="30"/>
      <c r="J715" s="4"/>
      <c r="K715" s="4"/>
      <c r="L715" s="4"/>
      <c r="M715" s="4"/>
      <c r="N715" s="4"/>
      <c r="O715" s="4"/>
      <c r="P715" s="4"/>
    </row>
    <row r="716" spans="3:16" s="25" customFormat="1" ht="12.75">
      <c r="C716" s="119"/>
      <c r="D716" s="4"/>
      <c r="E716" s="4"/>
      <c r="F716" s="4"/>
      <c r="G716" s="4"/>
      <c r="H716" s="29"/>
      <c r="I716" s="30"/>
      <c r="J716" s="4"/>
      <c r="K716" s="4"/>
      <c r="L716" s="4"/>
      <c r="M716" s="4"/>
      <c r="N716" s="4"/>
      <c r="O716" s="4"/>
      <c r="P716" s="4"/>
    </row>
    <row r="717" spans="3:16" s="25" customFormat="1" ht="12.75">
      <c r="C717" s="119"/>
      <c r="D717" s="4"/>
      <c r="E717" s="4"/>
      <c r="F717" s="4"/>
      <c r="G717" s="4"/>
      <c r="H717" s="29"/>
      <c r="I717" s="30"/>
      <c r="J717" s="4"/>
      <c r="K717" s="4"/>
      <c r="L717" s="4"/>
      <c r="M717" s="4"/>
      <c r="N717" s="4"/>
      <c r="O717" s="4"/>
      <c r="P717" s="4"/>
    </row>
    <row r="718" spans="3:16" s="25" customFormat="1" ht="12.75">
      <c r="C718" s="119"/>
      <c r="D718" s="4"/>
      <c r="E718" s="4"/>
      <c r="F718" s="4"/>
      <c r="G718" s="4"/>
      <c r="H718" s="29"/>
      <c r="I718" s="30"/>
      <c r="J718" s="4"/>
      <c r="K718" s="4"/>
      <c r="L718" s="4"/>
      <c r="M718" s="4"/>
      <c r="N718" s="4"/>
      <c r="O718" s="4"/>
      <c r="P718" s="4"/>
    </row>
    <row r="719" spans="3:16" s="25" customFormat="1" ht="12.75">
      <c r="C719" s="119"/>
      <c r="D719" s="4"/>
      <c r="E719" s="4"/>
      <c r="F719" s="4"/>
      <c r="G719" s="4"/>
      <c r="H719" s="29"/>
      <c r="I719" s="30"/>
      <c r="J719" s="4"/>
      <c r="K719" s="4"/>
      <c r="L719" s="4"/>
      <c r="M719" s="4"/>
      <c r="N719" s="4"/>
      <c r="O719" s="4"/>
      <c r="P719" s="4"/>
    </row>
    <row r="720" spans="3:16" s="25" customFormat="1" ht="12.75">
      <c r="C720" s="119"/>
      <c r="D720" s="4"/>
      <c r="E720" s="4"/>
      <c r="F720" s="4"/>
      <c r="G720" s="4"/>
      <c r="H720" s="29"/>
      <c r="I720" s="30"/>
      <c r="J720" s="4"/>
      <c r="K720" s="4"/>
      <c r="L720" s="4"/>
      <c r="M720" s="4"/>
      <c r="N720" s="4"/>
      <c r="O720" s="4"/>
      <c r="P720" s="4"/>
    </row>
    <row r="721" spans="3:16" s="25" customFormat="1" ht="12.75">
      <c r="C721" s="119"/>
      <c r="D721" s="4"/>
      <c r="E721" s="4"/>
      <c r="F721" s="4"/>
      <c r="G721" s="4"/>
      <c r="H721" s="29"/>
      <c r="I721" s="30"/>
      <c r="J721" s="4"/>
      <c r="K721" s="4"/>
      <c r="L721" s="4"/>
      <c r="M721" s="4"/>
      <c r="N721" s="4"/>
      <c r="O721" s="4"/>
      <c r="P721" s="4"/>
    </row>
    <row r="722" spans="3:16" s="25" customFormat="1" ht="12.75">
      <c r="C722" s="119"/>
      <c r="D722" s="4"/>
      <c r="E722" s="4"/>
      <c r="F722" s="4"/>
      <c r="G722" s="4"/>
      <c r="H722" s="29"/>
      <c r="I722" s="30"/>
      <c r="J722" s="4"/>
      <c r="K722" s="4"/>
      <c r="L722" s="4"/>
      <c r="M722" s="4"/>
      <c r="N722" s="4"/>
      <c r="O722" s="4"/>
      <c r="P722" s="4"/>
    </row>
    <row r="723" spans="3:16" s="25" customFormat="1" ht="12.75">
      <c r="C723" s="119"/>
      <c r="D723" s="4"/>
      <c r="E723" s="4"/>
      <c r="F723" s="4"/>
      <c r="G723" s="4"/>
      <c r="H723" s="29"/>
      <c r="I723" s="30"/>
      <c r="J723" s="4"/>
      <c r="K723" s="4"/>
      <c r="L723" s="4"/>
      <c r="M723" s="4"/>
      <c r="N723" s="4"/>
      <c r="O723" s="4"/>
      <c r="P723" s="4"/>
    </row>
    <row r="724" spans="3:16" s="25" customFormat="1" ht="12.75">
      <c r="C724" s="119"/>
      <c r="D724" s="4"/>
      <c r="E724" s="4"/>
      <c r="F724" s="4"/>
      <c r="G724" s="4"/>
      <c r="H724" s="29"/>
      <c r="I724" s="30"/>
      <c r="J724" s="4"/>
      <c r="K724" s="4"/>
      <c r="L724" s="4"/>
      <c r="M724" s="4"/>
      <c r="N724" s="4"/>
      <c r="O724" s="4"/>
      <c r="P724" s="4"/>
    </row>
    <row r="725" spans="3:16" s="25" customFormat="1" ht="12.75">
      <c r="C725" s="119"/>
      <c r="D725" s="4"/>
      <c r="E725" s="4"/>
      <c r="F725" s="4"/>
      <c r="G725" s="4"/>
      <c r="H725" s="29"/>
      <c r="I725" s="30"/>
      <c r="J725" s="4"/>
      <c r="K725" s="4"/>
      <c r="L725" s="4"/>
      <c r="M725" s="4"/>
      <c r="N725" s="4"/>
      <c r="O725" s="4"/>
      <c r="P725" s="4"/>
    </row>
    <row r="726" spans="3:16" s="25" customFormat="1" ht="12.75">
      <c r="C726" s="119"/>
      <c r="D726" s="4"/>
      <c r="E726" s="4"/>
      <c r="F726" s="4"/>
      <c r="G726" s="4"/>
      <c r="H726" s="29"/>
      <c r="I726" s="30"/>
      <c r="J726" s="4"/>
      <c r="K726" s="4"/>
      <c r="L726" s="4"/>
      <c r="M726" s="4"/>
      <c r="N726" s="4"/>
      <c r="O726" s="4"/>
      <c r="P726" s="4"/>
    </row>
    <row r="727" spans="3:16" s="25" customFormat="1" ht="12.75">
      <c r="C727" s="119"/>
      <c r="D727" s="4"/>
      <c r="E727" s="4"/>
      <c r="F727" s="4"/>
      <c r="G727" s="4"/>
      <c r="H727" s="29"/>
      <c r="I727" s="30"/>
      <c r="J727" s="4"/>
      <c r="K727" s="4"/>
      <c r="L727" s="4"/>
      <c r="M727" s="4"/>
      <c r="N727" s="4"/>
      <c r="O727" s="4"/>
      <c r="P727" s="4"/>
    </row>
    <row r="728" spans="3:9" s="25" customFormat="1" ht="12.75">
      <c r="C728" s="119"/>
      <c r="G728" s="31"/>
      <c r="H728" s="29"/>
      <c r="I728" s="30"/>
    </row>
    <row r="729" spans="3:9" s="25" customFormat="1" ht="12.75">
      <c r="C729" s="119"/>
      <c r="G729" s="31"/>
      <c r="H729" s="29"/>
      <c r="I729" s="30"/>
    </row>
    <row r="730" spans="3:9" s="25" customFormat="1" ht="12.75">
      <c r="C730" s="119"/>
      <c r="G730" s="31"/>
      <c r="H730" s="29"/>
      <c r="I730" s="30"/>
    </row>
    <row r="731" spans="3:9" s="25" customFormat="1" ht="12.75">
      <c r="C731" s="119"/>
      <c r="G731" s="31"/>
      <c r="H731" s="29"/>
      <c r="I731" s="30"/>
    </row>
    <row r="732" spans="3:9" s="25" customFormat="1" ht="12.75">
      <c r="C732" s="119"/>
      <c r="G732" s="31"/>
      <c r="H732" s="29"/>
      <c r="I732" s="30"/>
    </row>
    <row r="733" spans="3:9" s="25" customFormat="1" ht="12.75">
      <c r="C733" s="119"/>
      <c r="G733" s="31"/>
      <c r="H733" s="29"/>
      <c r="I733" s="30"/>
    </row>
    <row r="734" spans="3:9" s="25" customFormat="1" ht="12.75">
      <c r="C734" s="119"/>
      <c r="G734" s="31"/>
      <c r="H734" s="29"/>
      <c r="I734" s="30"/>
    </row>
    <row r="735" spans="3:9" s="25" customFormat="1" ht="12.75">
      <c r="C735" s="119"/>
      <c r="G735" s="31"/>
      <c r="H735" s="29"/>
      <c r="I735" s="30"/>
    </row>
    <row r="736" spans="3:9" s="25" customFormat="1" ht="12.75">
      <c r="C736" s="119"/>
      <c r="G736" s="31"/>
      <c r="H736" s="29"/>
      <c r="I736" s="30"/>
    </row>
    <row r="737" spans="3:9" s="25" customFormat="1" ht="12.75">
      <c r="C737" s="119"/>
      <c r="G737" s="31"/>
      <c r="H737" s="29"/>
      <c r="I737" s="30"/>
    </row>
    <row r="738" spans="3:9" s="25" customFormat="1" ht="12.75">
      <c r="C738" s="119"/>
      <c r="G738" s="31"/>
      <c r="H738" s="29"/>
      <c r="I738" s="30"/>
    </row>
    <row r="739" spans="3:9" s="25" customFormat="1" ht="12.75">
      <c r="C739" s="119"/>
      <c r="G739" s="31"/>
      <c r="H739" s="29"/>
      <c r="I739" s="30"/>
    </row>
    <row r="740" spans="3:9" s="25" customFormat="1" ht="12.75">
      <c r="C740" s="119"/>
      <c r="G740" s="31"/>
      <c r="H740" s="29"/>
      <c r="I740" s="30"/>
    </row>
    <row r="741" spans="3:9" s="25" customFormat="1" ht="12.75">
      <c r="C741" s="119"/>
      <c r="G741" s="31"/>
      <c r="H741" s="29"/>
      <c r="I741" s="30"/>
    </row>
    <row r="742" spans="3:9" s="25" customFormat="1" ht="12.75">
      <c r="C742" s="119"/>
      <c r="G742" s="31"/>
      <c r="H742" s="29"/>
      <c r="I742" s="30"/>
    </row>
    <row r="743" spans="3:9" s="25" customFormat="1" ht="12.75">
      <c r="C743" s="119"/>
      <c r="G743" s="31"/>
      <c r="H743" s="29"/>
      <c r="I743" s="30"/>
    </row>
    <row r="744" spans="3:9" s="25" customFormat="1" ht="12.75">
      <c r="C744" s="119"/>
      <c r="G744" s="31"/>
      <c r="H744" s="29"/>
      <c r="I744" s="30"/>
    </row>
    <row r="745" spans="3:9" s="25" customFormat="1" ht="12.75">
      <c r="C745" s="119"/>
      <c r="G745" s="31"/>
      <c r="H745" s="29"/>
      <c r="I745" s="30"/>
    </row>
    <row r="746" spans="3:9" s="25" customFormat="1" ht="12.75">
      <c r="C746" s="119"/>
      <c r="G746" s="31"/>
      <c r="H746" s="29"/>
      <c r="I746" s="30"/>
    </row>
    <row r="747" spans="3:9" s="25" customFormat="1" ht="12.75">
      <c r="C747" s="119"/>
      <c r="G747" s="31"/>
      <c r="H747" s="29"/>
      <c r="I747" s="30"/>
    </row>
    <row r="748" spans="3:9" s="25" customFormat="1" ht="12.75">
      <c r="C748" s="119"/>
      <c r="G748" s="31"/>
      <c r="H748" s="29"/>
      <c r="I748" s="30"/>
    </row>
    <row r="749" spans="3:9" s="25" customFormat="1" ht="12.75">
      <c r="C749" s="119"/>
      <c r="G749" s="31"/>
      <c r="H749" s="29"/>
      <c r="I749" s="30"/>
    </row>
    <row r="750" spans="3:9" s="25" customFormat="1" ht="12.75">
      <c r="C750" s="119"/>
      <c r="G750" s="31"/>
      <c r="H750" s="29"/>
      <c r="I750" s="30"/>
    </row>
    <row r="751" spans="3:9" s="25" customFormat="1" ht="12.75">
      <c r="C751" s="119"/>
      <c r="G751" s="31"/>
      <c r="H751" s="29"/>
      <c r="I751" s="30"/>
    </row>
    <row r="752" spans="3:9" s="25" customFormat="1" ht="12.75">
      <c r="C752" s="119"/>
      <c r="G752" s="31"/>
      <c r="H752" s="29"/>
      <c r="I752" s="30"/>
    </row>
    <row r="753" spans="3:9" s="25" customFormat="1" ht="12.75">
      <c r="C753" s="119"/>
      <c r="G753" s="31"/>
      <c r="H753" s="29"/>
      <c r="I753" s="30"/>
    </row>
    <row r="754" spans="3:9" s="25" customFormat="1" ht="12.75">
      <c r="C754" s="119"/>
      <c r="G754" s="31"/>
      <c r="H754" s="29"/>
      <c r="I754" s="30"/>
    </row>
    <row r="755" spans="3:9" s="25" customFormat="1" ht="12.75">
      <c r="C755" s="119"/>
      <c r="G755" s="31"/>
      <c r="H755" s="29"/>
      <c r="I755" s="30"/>
    </row>
    <row r="756" spans="3:9" s="25" customFormat="1" ht="12.75">
      <c r="C756" s="119"/>
      <c r="G756" s="31"/>
      <c r="H756" s="29"/>
      <c r="I756" s="30"/>
    </row>
    <row r="757" spans="3:9" s="25" customFormat="1" ht="12.75">
      <c r="C757" s="119"/>
      <c r="G757" s="31"/>
      <c r="H757" s="29"/>
      <c r="I757" s="30"/>
    </row>
    <row r="758" spans="3:9" s="25" customFormat="1" ht="12.75">
      <c r="C758" s="119"/>
      <c r="G758" s="31"/>
      <c r="H758" s="29"/>
      <c r="I758" s="30"/>
    </row>
    <row r="759" spans="3:9" s="25" customFormat="1" ht="12.75">
      <c r="C759" s="119"/>
      <c r="G759" s="31"/>
      <c r="H759" s="29"/>
      <c r="I759" s="30"/>
    </row>
    <row r="760" spans="3:9" s="25" customFormat="1" ht="12.75">
      <c r="C760" s="119"/>
      <c r="G760" s="31"/>
      <c r="H760" s="29"/>
      <c r="I760" s="30"/>
    </row>
    <row r="761" spans="3:9" s="25" customFormat="1" ht="12.75">
      <c r="C761" s="119"/>
      <c r="G761" s="31"/>
      <c r="H761" s="29"/>
      <c r="I761" s="30"/>
    </row>
    <row r="762" spans="3:9" s="25" customFormat="1" ht="12.75">
      <c r="C762" s="119"/>
      <c r="G762" s="31"/>
      <c r="H762" s="29"/>
      <c r="I762" s="30"/>
    </row>
    <row r="763" spans="3:9" s="25" customFormat="1" ht="12.75">
      <c r="C763" s="119"/>
      <c r="G763" s="31"/>
      <c r="H763" s="29"/>
      <c r="I763" s="30"/>
    </row>
    <row r="764" spans="3:9" s="25" customFormat="1" ht="12.75">
      <c r="C764" s="119"/>
      <c r="G764" s="31"/>
      <c r="H764" s="29"/>
      <c r="I764" s="30"/>
    </row>
    <row r="765" spans="3:9" s="25" customFormat="1" ht="12.75">
      <c r="C765" s="119"/>
      <c r="G765" s="31"/>
      <c r="H765" s="29"/>
      <c r="I765" s="30"/>
    </row>
    <row r="766" spans="3:9" s="25" customFormat="1" ht="12.75">
      <c r="C766" s="119"/>
      <c r="G766" s="31"/>
      <c r="H766" s="29"/>
      <c r="I766" s="30"/>
    </row>
    <row r="767" spans="3:9" s="25" customFormat="1" ht="12.75">
      <c r="C767" s="119"/>
      <c r="G767" s="31"/>
      <c r="H767" s="29"/>
      <c r="I767" s="30"/>
    </row>
    <row r="768" spans="3:9" s="25" customFormat="1" ht="12.75">
      <c r="C768" s="119"/>
      <c r="G768" s="31"/>
      <c r="H768" s="29"/>
      <c r="I768" s="30"/>
    </row>
    <row r="769" spans="3:9" s="25" customFormat="1" ht="12.75">
      <c r="C769" s="119"/>
      <c r="G769" s="31"/>
      <c r="H769" s="29"/>
      <c r="I769" s="30"/>
    </row>
    <row r="770" spans="3:9" s="25" customFormat="1" ht="12.75">
      <c r="C770" s="119"/>
      <c r="G770" s="31"/>
      <c r="H770" s="29"/>
      <c r="I770" s="30"/>
    </row>
    <row r="771" spans="3:9" s="25" customFormat="1" ht="12.75">
      <c r="C771" s="119"/>
      <c r="G771" s="31"/>
      <c r="H771" s="29"/>
      <c r="I771" s="30"/>
    </row>
    <row r="772" spans="3:9" s="25" customFormat="1" ht="12.75">
      <c r="C772" s="119"/>
      <c r="G772" s="31"/>
      <c r="H772" s="29"/>
      <c r="I772" s="30"/>
    </row>
    <row r="773" spans="3:9" s="25" customFormat="1" ht="12.75">
      <c r="C773" s="119"/>
      <c r="G773" s="31"/>
      <c r="H773" s="29"/>
      <c r="I773" s="30"/>
    </row>
    <row r="774" spans="3:9" s="25" customFormat="1" ht="12.75">
      <c r="C774" s="119"/>
      <c r="G774" s="31"/>
      <c r="H774" s="29"/>
      <c r="I774" s="30"/>
    </row>
    <row r="775" spans="3:9" s="25" customFormat="1" ht="12.75">
      <c r="C775" s="119"/>
      <c r="G775" s="31"/>
      <c r="H775" s="29"/>
      <c r="I775" s="30"/>
    </row>
    <row r="776" spans="3:9" s="25" customFormat="1" ht="12.75">
      <c r="C776" s="119"/>
      <c r="G776" s="31"/>
      <c r="H776" s="29"/>
      <c r="I776" s="30"/>
    </row>
    <row r="777" spans="3:9" s="25" customFormat="1" ht="12.75">
      <c r="C777" s="119"/>
      <c r="G777" s="31"/>
      <c r="H777" s="29"/>
      <c r="I777" s="30"/>
    </row>
    <row r="778" spans="3:9" s="25" customFormat="1" ht="12.75">
      <c r="C778" s="119"/>
      <c r="G778" s="31"/>
      <c r="H778" s="29"/>
      <c r="I778" s="30"/>
    </row>
    <row r="779" spans="3:9" s="25" customFormat="1" ht="12.75">
      <c r="C779" s="119"/>
      <c r="G779" s="31"/>
      <c r="H779" s="29"/>
      <c r="I779" s="30"/>
    </row>
    <row r="780" spans="3:9" s="25" customFormat="1" ht="12.75">
      <c r="C780" s="119"/>
      <c r="G780" s="31"/>
      <c r="H780" s="29"/>
      <c r="I780" s="30"/>
    </row>
    <row r="781" spans="3:9" s="25" customFormat="1" ht="12.75">
      <c r="C781" s="119"/>
      <c r="G781" s="31"/>
      <c r="H781" s="29"/>
      <c r="I781" s="30"/>
    </row>
    <row r="782" spans="3:9" s="25" customFormat="1" ht="12.75">
      <c r="C782" s="119"/>
      <c r="G782" s="31"/>
      <c r="H782" s="29"/>
      <c r="I782" s="30"/>
    </row>
    <row r="783" spans="3:9" s="25" customFormat="1" ht="12.75">
      <c r="C783" s="119"/>
      <c r="G783" s="31"/>
      <c r="H783" s="29"/>
      <c r="I783" s="30"/>
    </row>
    <row r="784" spans="3:9" s="25" customFormat="1" ht="12.75">
      <c r="C784" s="119"/>
      <c r="G784" s="31"/>
      <c r="H784" s="29"/>
      <c r="I784" s="30"/>
    </row>
    <row r="785" spans="3:9" s="25" customFormat="1" ht="12.75">
      <c r="C785" s="119"/>
      <c r="G785" s="31"/>
      <c r="H785" s="29"/>
      <c r="I785" s="30"/>
    </row>
    <row r="786" spans="3:9" s="25" customFormat="1" ht="12.75">
      <c r="C786" s="119"/>
      <c r="G786" s="31"/>
      <c r="H786" s="29"/>
      <c r="I786" s="30"/>
    </row>
    <row r="787" spans="3:9" s="25" customFormat="1" ht="12.75">
      <c r="C787" s="119"/>
      <c r="G787" s="31"/>
      <c r="H787" s="29"/>
      <c r="I787" s="30"/>
    </row>
    <row r="788" spans="3:9" s="25" customFormat="1" ht="12.75">
      <c r="C788" s="119"/>
      <c r="G788" s="31"/>
      <c r="H788" s="29"/>
      <c r="I788" s="30"/>
    </row>
    <row r="789" spans="3:9" s="25" customFormat="1" ht="12.75">
      <c r="C789" s="119"/>
      <c r="G789" s="31"/>
      <c r="H789" s="29"/>
      <c r="I789" s="30"/>
    </row>
    <row r="790" spans="3:9" s="25" customFormat="1" ht="12.75">
      <c r="C790" s="119"/>
      <c r="G790" s="31"/>
      <c r="H790" s="29"/>
      <c r="I790" s="30"/>
    </row>
    <row r="791" spans="3:9" s="25" customFormat="1" ht="12.75">
      <c r="C791" s="119"/>
      <c r="G791" s="31"/>
      <c r="H791" s="29"/>
      <c r="I791" s="30"/>
    </row>
    <row r="792" spans="3:9" s="25" customFormat="1" ht="12.75">
      <c r="C792" s="119"/>
      <c r="G792" s="31"/>
      <c r="H792" s="29"/>
      <c r="I792" s="30"/>
    </row>
    <row r="793" spans="3:9" s="25" customFormat="1" ht="12.75">
      <c r="C793" s="119"/>
      <c r="G793" s="31"/>
      <c r="H793" s="29"/>
      <c r="I793" s="30"/>
    </row>
    <row r="794" spans="3:9" s="25" customFormat="1" ht="12.75">
      <c r="C794" s="119"/>
      <c r="G794" s="31"/>
      <c r="H794" s="29"/>
      <c r="I794" s="30"/>
    </row>
    <row r="795" spans="3:9" s="25" customFormat="1" ht="12.75">
      <c r="C795" s="119"/>
      <c r="G795" s="31"/>
      <c r="H795" s="29"/>
      <c r="I795" s="30"/>
    </row>
    <row r="796" spans="3:9" s="25" customFormat="1" ht="12.75">
      <c r="C796" s="119"/>
      <c r="G796" s="31"/>
      <c r="H796" s="29"/>
      <c r="I796" s="30"/>
    </row>
    <row r="797" spans="3:9" s="25" customFormat="1" ht="12.75">
      <c r="C797" s="119"/>
      <c r="G797" s="31"/>
      <c r="H797" s="29"/>
      <c r="I797" s="30"/>
    </row>
    <row r="798" spans="3:9" s="25" customFormat="1" ht="12.75">
      <c r="C798" s="119"/>
      <c r="G798" s="31"/>
      <c r="H798" s="29"/>
      <c r="I798" s="30"/>
    </row>
    <row r="799" spans="3:9" s="25" customFormat="1" ht="12.75">
      <c r="C799" s="119"/>
      <c r="G799" s="31"/>
      <c r="H799" s="29"/>
      <c r="I799" s="30"/>
    </row>
    <row r="800" spans="3:9" s="25" customFormat="1" ht="12.75">
      <c r="C800" s="119"/>
      <c r="G800" s="31"/>
      <c r="H800" s="29"/>
      <c r="I800" s="30"/>
    </row>
    <row r="801" spans="3:9" s="25" customFormat="1" ht="12.75">
      <c r="C801" s="119"/>
      <c r="G801" s="31"/>
      <c r="H801" s="29"/>
      <c r="I801" s="30"/>
    </row>
    <row r="802" spans="3:9" s="25" customFormat="1" ht="12.75">
      <c r="C802" s="119"/>
      <c r="G802" s="31"/>
      <c r="H802" s="29"/>
      <c r="I802" s="30"/>
    </row>
    <row r="803" spans="3:9" s="25" customFormat="1" ht="12.75">
      <c r="C803" s="119"/>
      <c r="G803" s="31"/>
      <c r="H803" s="29"/>
      <c r="I803" s="30"/>
    </row>
    <row r="804" spans="3:9" s="25" customFormat="1" ht="12.75">
      <c r="C804" s="119"/>
      <c r="G804" s="31"/>
      <c r="H804" s="29"/>
      <c r="I804" s="30"/>
    </row>
    <row r="805" spans="3:9" s="25" customFormat="1" ht="12.75">
      <c r="C805" s="119"/>
      <c r="G805" s="31"/>
      <c r="H805" s="29"/>
      <c r="I805" s="30"/>
    </row>
    <row r="806" spans="3:9" s="25" customFormat="1" ht="12.75">
      <c r="C806" s="119"/>
      <c r="G806" s="31"/>
      <c r="H806" s="29"/>
      <c r="I806" s="30"/>
    </row>
    <row r="807" spans="3:9" s="25" customFormat="1" ht="12.75">
      <c r="C807" s="119"/>
      <c r="G807" s="31"/>
      <c r="H807" s="29"/>
      <c r="I807" s="30"/>
    </row>
    <row r="808" spans="3:9" s="25" customFormat="1" ht="12.75">
      <c r="C808" s="119"/>
      <c r="G808" s="31"/>
      <c r="H808" s="29"/>
      <c r="I808" s="30"/>
    </row>
    <row r="809" spans="3:9" s="25" customFormat="1" ht="12.75">
      <c r="C809" s="119"/>
      <c r="G809" s="31"/>
      <c r="H809" s="29"/>
      <c r="I809" s="30"/>
    </row>
    <row r="810" spans="3:9" s="25" customFormat="1" ht="12.75">
      <c r="C810" s="119"/>
      <c r="G810" s="31"/>
      <c r="H810" s="29"/>
      <c r="I810" s="30"/>
    </row>
    <row r="811" spans="3:9" s="25" customFormat="1" ht="12.75">
      <c r="C811" s="119"/>
      <c r="G811" s="31"/>
      <c r="H811" s="29"/>
      <c r="I811" s="30"/>
    </row>
    <row r="812" spans="3:9" s="25" customFormat="1" ht="12.75">
      <c r="C812" s="119"/>
      <c r="G812" s="31"/>
      <c r="H812" s="29"/>
      <c r="I812" s="30"/>
    </row>
    <row r="813" spans="3:9" s="25" customFormat="1" ht="12.75">
      <c r="C813" s="119"/>
      <c r="G813" s="31"/>
      <c r="H813" s="29"/>
      <c r="I813" s="30"/>
    </row>
    <row r="814" spans="3:9" s="25" customFormat="1" ht="12.75">
      <c r="C814" s="119"/>
      <c r="G814" s="31"/>
      <c r="H814" s="29"/>
      <c r="I814" s="30"/>
    </row>
    <row r="815" spans="3:9" s="25" customFormat="1" ht="12.75">
      <c r="C815" s="119"/>
      <c r="G815" s="31"/>
      <c r="H815" s="29"/>
      <c r="I815" s="30"/>
    </row>
    <row r="816" spans="3:9" s="25" customFormat="1" ht="12.75">
      <c r="C816" s="119"/>
      <c r="G816" s="31"/>
      <c r="H816" s="29"/>
      <c r="I816" s="30"/>
    </row>
    <row r="817" spans="3:9" s="25" customFormat="1" ht="12.75">
      <c r="C817" s="119"/>
      <c r="G817" s="31"/>
      <c r="H817" s="29"/>
      <c r="I817" s="30"/>
    </row>
    <row r="818" spans="3:9" s="25" customFormat="1" ht="12.75">
      <c r="C818" s="119"/>
      <c r="G818" s="31"/>
      <c r="H818" s="29"/>
      <c r="I818" s="30"/>
    </row>
    <row r="819" spans="3:9" s="25" customFormat="1" ht="12.75">
      <c r="C819" s="119"/>
      <c r="G819" s="31"/>
      <c r="H819" s="29"/>
      <c r="I819" s="30"/>
    </row>
    <row r="820" spans="3:9" s="25" customFormat="1" ht="12.75">
      <c r="C820" s="119"/>
      <c r="G820" s="31"/>
      <c r="H820" s="29"/>
      <c r="I820" s="30"/>
    </row>
    <row r="821" spans="3:9" s="25" customFormat="1" ht="12.75">
      <c r="C821" s="119"/>
      <c r="G821" s="31"/>
      <c r="H821" s="29"/>
      <c r="I821" s="30"/>
    </row>
    <row r="822" spans="3:9" s="25" customFormat="1" ht="12.75">
      <c r="C822" s="119"/>
      <c r="G822" s="31"/>
      <c r="H822" s="29"/>
      <c r="I822" s="30"/>
    </row>
    <row r="823" spans="3:9" s="25" customFormat="1" ht="12.75">
      <c r="C823" s="119"/>
      <c r="G823" s="31"/>
      <c r="H823" s="29"/>
      <c r="I823" s="30"/>
    </row>
    <row r="824" spans="3:9" s="25" customFormat="1" ht="12.75">
      <c r="C824" s="119"/>
      <c r="G824" s="31"/>
      <c r="H824" s="29"/>
      <c r="I824" s="30"/>
    </row>
    <row r="825" spans="3:9" s="25" customFormat="1" ht="12.75">
      <c r="C825" s="119"/>
      <c r="G825" s="31"/>
      <c r="H825" s="29"/>
      <c r="I825" s="30"/>
    </row>
    <row r="826" spans="3:9" s="25" customFormat="1" ht="12.75">
      <c r="C826" s="119"/>
      <c r="G826" s="31"/>
      <c r="H826" s="29"/>
      <c r="I826" s="30"/>
    </row>
    <row r="827" spans="3:9" s="25" customFormat="1" ht="12.75">
      <c r="C827" s="119"/>
      <c r="G827" s="31"/>
      <c r="H827" s="29"/>
      <c r="I827" s="30"/>
    </row>
    <row r="828" spans="3:9" s="25" customFormat="1" ht="12.75">
      <c r="C828" s="119"/>
      <c r="G828" s="31"/>
      <c r="H828" s="29"/>
      <c r="I828" s="30"/>
    </row>
    <row r="829" spans="3:9" s="25" customFormat="1" ht="12.75">
      <c r="C829" s="119"/>
      <c r="G829" s="31"/>
      <c r="H829" s="29"/>
      <c r="I829" s="30"/>
    </row>
    <row r="830" spans="3:9" s="25" customFormat="1" ht="12.75">
      <c r="C830" s="119"/>
      <c r="G830" s="31"/>
      <c r="H830" s="29"/>
      <c r="I830" s="30"/>
    </row>
    <row r="831" spans="3:9" s="25" customFormat="1" ht="12.75">
      <c r="C831" s="119"/>
      <c r="G831" s="31"/>
      <c r="H831" s="29"/>
      <c r="I831" s="30"/>
    </row>
    <row r="832" spans="3:9" s="25" customFormat="1" ht="12.75">
      <c r="C832" s="119"/>
      <c r="G832" s="31"/>
      <c r="H832" s="29"/>
      <c r="I832" s="30"/>
    </row>
    <row r="833" spans="3:9" s="25" customFormat="1" ht="12.75">
      <c r="C833" s="119"/>
      <c r="G833" s="31"/>
      <c r="H833" s="29"/>
      <c r="I833" s="30"/>
    </row>
    <row r="834" spans="3:9" s="25" customFormat="1" ht="12.75">
      <c r="C834" s="119"/>
      <c r="G834" s="31"/>
      <c r="H834" s="29"/>
      <c r="I834" s="30"/>
    </row>
    <row r="835" spans="3:9" s="25" customFormat="1" ht="12.75">
      <c r="C835" s="119"/>
      <c r="G835" s="31"/>
      <c r="H835" s="29"/>
      <c r="I835" s="30"/>
    </row>
    <row r="836" spans="3:9" s="25" customFormat="1" ht="12.75">
      <c r="C836" s="119"/>
      <c r="G836" s="31"/>
      <c r="H836" s="29"/>
      <c r="I836" s="30"/>
    </row>
    <row r="837" spans="3:9" s="25" customFormat="1" ht="12.75">
      <c r="C837" s="119"/>
      <c r="G837" s="31"/>
      <c r="H837" s="29"/>
      <c r="I837" s="30"/>
    </row>
    <row r="838" spans="3:9" s="25" customFormat="1" ht="12.75">
      <c r="C838" s="119"/>
      <c r="G838" s="31"/>
      <c r="H838" s="29"/>
      <c r="I838" s="30"/>
    </row>
    <row r="839" spans="3:9" s="25" customFormat="1" ht="12.75">
      <c r="C839" s="119"/>
      <c r="G839" s="31"/>
      <c r="H839" s="29"/>
      <c r="I839" s="30"/>
    </row>
    <row r="840" spans="3:9" s="25" customFormat="1" ht="12.75">
      <c r="C840" s="119"/>
      <c r="G840" s="31"/>
      <c r="H840" s="29"/>
      <c r="I840" s="30"/>
    </row>
    <row r="841" spans="3:9" s="25" customFormat="1" ht="12.75">
      <c r="C841" s="119"/>
      <c r="G841" s="31"/>
      <c r="H841" s="29"/>
      <c r="I841" s="30"/>
    </row>
    <row r="842" spans="3:9" s="25" customFormat="1" ht="12.75">
      <c r="C842" s="119"/>
      <c r="G842" s="31"/>
      <c r="H842" s="29"/>
      <c r="I842" s="30"/>
    </row>
    <row r="843" spans="3:9" s="25" customFormat="1" ht="12.75">
      <c r="C843" s="119"/>
      <c r="G843" s="31"/>
      <c r="H843" s="29"/>
      <c r="I843" s="30"/>
    </row>
    <row r="844" spans="3:9" s="25" customFormat="1" ht="12.75">
      <c r="C844" s="119"/>
      <c r="G844" s="31"/>
      <c r="H844" s="29"/>
      <c r="I844" s="30"/>
    </row>
    <row r="845" spans="3:9" s="25" customFormat="1" ht="12.75">
      <c r="C845" s="119"/>
      <c r="G845" s="31"/>
      <c r="H845" s="29"/>
      <c r="I845" s="30"/>
    </row>
    <row r="846" spans="3:9" s="25" customFormat="1" ht="12.75">
      <c r="C846" s="119"/>
      <c r="G846" s="31"/>
      <c r="H846" s="29"/>
      <c r="I846" s="30"/>
    </row>
    <row r="847" spans="3:9" s="25" customFormat="1" ht="12.75">
      <c r="C847" s="119"/>
      <c r="G847" s="31"/>
      <c r="H847" s="29"/>
      <c r="I847" s="30"/>
    </row>
    <row r="848" spans="3:9" s="25" customFormat="1" ht="12.75">
      <c r="C848" s="119"/>
      <c r="G848" s="31"/>
      <c r="H848" s="29"/>
      <c r="I848" s="30"/>
    </row>
    <row r="849" spans="3:9" s="25" customFormat="1" ht="12.75">
      <c r="C849" s="119"/>
      <c r="G849" s="31"/>
      <c r="H849" s="29"/>
      <c r="I849" s="30"/>
    </row>
    <row r="850" spans="3:9" s="25" customFormat="1" ht="12.75">
      <c r="C850" s="119"/>
      <c r="G850" s="31"/>
      <c r="H850" s="29"/>
      <c r="I850" s="30"/>
    </row>
    <row r="851" spans="3:9" s="25" customFormat="1" ht="12.75">
      <c r="C851" s="119"/>
      <c r="G851" s="31"/>
      <c r="H851" s="29"/>
      <c r="I851" s="30"/>
    </row>
    <row r="852" spans="3:9" s="25" customFormat="1" ht="12.75">
      <c r="C852" s="119"/>
      <c r="G852" s="31"/>
      <c r="H852" s="29"/>
      <c r="I852" s="30"/>
    </row>
    <row r="853" spans="3:9" s="25" customFormat="1" ht="12.75">
      <c r="C853" s="119"/>
      <c r="G853" s="31"/>
      <c r="H853" s="29"/>
      <c r="I853" s="30"/>
    </row>
    <row r="854" spans="3:9" s="25" customFormat="1" ht="12.75">
      <c r="C854" s="119"/>
      <c r="G854" s="31"/>
      <c r="H854" s="29"/>
      <c r="I854" s="30"/>
    </row>
    <row r="855" spans="3:9" s="25" customFormat="1" ht="12.75">
      <c r="C855" s="119"/>
      <c r="G855" s="31"/>
      <c r="H855" s="29"/>
      <c r="I855" s="30"/>
    </row>
    <row r="856" spans="3:9" s="25" customFormat="1" ht="12.75">
      <c r="C856" s="119"/>
      <c r="G856" s="31"/>
      <c r="H856" s="29"/>
      <c r="I856" s="30"/>
    </row>
    <row r="857" spans="3:9" s="25" customFormat="1" ht="12.75">
      <c r="C857" s="119"/>
      <c r="G857" s="31"/>
      <c r="H857" s="29"/>
      <c r="I857" s="30"/>
    </row>
    <row r="858" spans="3:9" s="25" customFormat="1" ht="12.75">
      <c r="C858" s="119"/>
      <c r="G858" s="31"/>
      <c r="H858" s="29"/>
      <c r="I858" s="30"/>
    </row>
    <row r="859" spans="3:9" s="25" customFormat="1" ht="12.75">
      <c r="C859" s="119"/>
      <c r="G859" s="31"/>
      <c r="H859" s="29"/>
      <c r="I859" s="30"/>
    </row>
    <row r="860" spans="3:9" s="25" customFormat="1" ht="12.75">
      <c r="C860" s="119"/>
      <c r="G860" s="31"/>
      <c r="H860" s="29"/>
      <c r="I860" s="30"/>
    </row>
    <row r="861" spans="3:9" s="25" customFormat="1" ht="12.75">
      <c r="C861" s="119"/>
      <c r="G861" s="31"/>
      <c r="H861" s="29"/>
      <c r="I861" s="30"/>
    </row>
    <row r="862" spans="3:9" s="25" customFormat="1" ht="12.75">
      <c r="C862" s="119"/>
      <c r="G862" s="31"/>
      <c r="H862" s="29"/>
      <c r="I862" s="30"/>
    </row>
    <row r="863" spans="3:9" s="25" customFormat="1" ht="12.75">
      <c r="C863" s="119"/>
      <c r="G863" s="31"/>
      <c r="H863" s="29"/>
      <c r="I863" s="30"/>
    </row>
    <row r="864" spans="3:9" s="25" customFormat="1" ht="12.75">
      <c r="C864" s="119"/>
      <c r="G864" s="31"/>
      <c r="H864" s="29"/>
      <c r="I864" s="30"/>
    </row>
    <row r="865" spans="3:9" s="25" customFormat="1" ht="12.75">
      <c r="C865" s="119"/>
      <c r="G865" s="31"/>
      <c r="H865" s="29"/>
      <c r="I865" s="30"/>
    </row>
    <row r="866" spans="3:9" s="25" customFormat="1" ht="12.75">
      <c r="C866" s="119"/>
      <c r="G866" s="31"/>
      <c r="H866" s="29"/>
      <c r="I866" s="30"/>
    </row>
    <row r="867" spans="3:9" s="25" customFormat="1" ht="12.75">
      <c r="C867" s="119"/>
      <c r="G867" s="31"/>
      <c r="H867" s="29"/>
      <c r="I867" s="30"/>
    </row>
    <row r="868" spans="3:9" s="25" customFormat="1" ht="12.75">
      <c r="C868" s="119"/>
      <c r="G868" s="31"/>
      <c r="H868" s="29"/>
      <c r="I868" s="30"/>
    </row>
    <row r="869" spans="3:9" s="25" customFormat="1" ht="12.75">
      <c r="C869" s="119"/>
      <c r="G869" s="31"/>
      <c r="H869" s="29"/>
      <c r="I869" s="30"/>
    </row>
    <row r="870" spans="3:9" s="25" customFormat="1" ht="12.75">
      <c r="C870" s="119"/>
      <c r="G870" s="31"/>
      <c r="H870" s="29"/>
      <c r="I870" s="30"/>
    </row>
    <row r="871" spans="3:9" s="25" customFormat="1" ht="12.75">
      <c r="C871" s="119"/>
      <c r="G871" s="31"/>
      <c r="H871" s="29"/>
      <c r="I871" s="30"/>
    </row>
    <row r="872" spans="3:9" s="25" customFormat="1" ht="12.75">
      <c r="C872" s="119"/>
      <c r="G872" s="31"/>
      <c r="H872" s="29"/>
      <c r="I872" s="30"/>
    </row>
    <row r="873" spans="3:9" s="25" customFormat="1" ht="12.75">
      <c r="C873" s="119"/>
      <c r="G873" s="31"/>
      <c r="H873" s="29"/>
      <c r="I873" s="30"/>
    </row>
    <row r="874" spans="3:9" s="25" customFormat="1" ht="12.75">
      <c r="C874" s="119"/>
      <c r="G874" s="31"/>
      <c r="H874" s="29"/>
      <c r="I874" s="30"/>
    </row>
    <row r="875" spans="3:9" s="25" customFormat="1" ht="12.75">
      <c r="C875" s="119"/>
      <c r="G875" s="31"/>
      <c r="H875" s="29"/>
      <c r="I875" s="30"/>
    </row>
    <row r="876" spans="3:9" s="25" customFormat="1" ht="12.75">
      <c r="C876" s="119"/>
      <c r="G876" s="31"/>
      <c r="H876" s="29"/>
      <c r="I876" s="30"/>
    </row>
    <row r="877" spans="3:9" s="25" customFormat="1" ht="12.75">
      <c r="C877" s="119"/>
      <c r="G877" s="31"/>
      <c r="H877" s="29"/>
      <c r="I877" s="30"/>
    </row>
    <row r="878" spans="3:9" s="25" customFormat="1" ht="12.75">
      <c r="C878" s="119"/>
      <c r="G878" s="31"/>
      <c r="H878" s="29"/>
      <c r="I878" s="30"/>
    </row>
    <row r="879" spans="3:9" s="25" customFormat="1" ht="12.75">
      <c r="C879" s="119"/>
      <c r="G879" s="31"/>
      <c r="H879" s="29"/>
      <c r="I879" s="30"/>
    </row>
    <row r="880" spans="3:9" s="25" customFormat="1" ht="12.75">
      <c r="C880" s="119"/>
      <c r="G880" s="31"/>
      <c r="H880" s="29"/>
      <c r="I880" s="30"/>
    </row>
    <row r="881" spans="3:9" s="25" customFormat="1" ht="12.75">
      <c r="C881" s="119"/>
      <c r="G881" s="31"/>
      <c r="H881" s="29"/>
      <c r="I881" s="30"/>
    </row>
    <row r="882" spans="3:9" s="25" customFormat="1" ht="12.75">
      <c r="C882" s="119"/>
      <c r="G882" s="31"/>
      <c r="H882" s="29"/>
      <c r="I882" s="30"/>
    </row>
    <row r="883" spans="3:9" s="25" customFormat="1" ht="12.75">
      <c r="C883" s="119"/>
      <c r="G883" s="31"/>
      <c r="H883" s="29"/>
      <c r="I883" s="30"/>
    </row>
    <row r="884" spans="3:9" s="25" customFormat="1" ht="12.75">
      <c r="C884" s="119"/>
      <c r="G884" s="31"/>
      <c r="H884" s="29"/>
      <c r="I884" s="30"/>
    </row>
    <row r="885" spans="3:9" s="25" customFormat="1" ht="12.75">
      <c r="C885" s="119"/>
      <c r="G885" s="31"/>
      <c r="H885" s="29"/>
      <c r="I885" s="30"/>
    </row>
    <row r="886" spans="3:9" s="25" customFormat="1" ht="12.75">
      <c r="C886" s="119"/>
      <c r="G886" s="31"/>
      <c r="H886" s="29"/>
      <c r="I886" s="30"/>
    </row>
    <row r="887" spans="3:9" s="25" customFormat="1" ht="12.75">
      <c r="C887" s="119"/>
      <c r="G887" s="31"/>
      <c r="H887" s="29"/>
      <c r="I887" s="30"/>
    </row>
    <row r="888" spans="3:9" s="25" customFormat="1" ht="12.75">
      <c r="C888" s="119"/>
      <c r="G888" s="31"/>
      <c r="H888" s="29"/>
      <c r="I888" s="30"/>
    </row>
    <row r="889" spans="3:9" s="25" customFormat="1" ht="12.75">
      <c r="C889" s="119"/>
      <c r="G889" s="31"/>
      <c r="H889" s="29"/>
      <c r="I889" s="30"/>
    </row>
    <row r="890" spans="3:9" s="25" customFormat="1" ht="12.75">
      <c r="C890" s="119"/>
      <c r="G890" s="31"/>
      <c r="H890" s="29"/>
      <c r="I890" s="30"/>
    </row>
    <row r="891" spans="3:9" s="25" customFormat="1" ht="12.75">
      <c r="C891" s="119"/>
      <c r="G891" s="31"/>
      <c r="H891" s="29"/>
      <c r="I891" s="30"/>
    </row>
    <row r="892" spans="3:9" s="25" customFormat="1" ht="12.75">
      <c r="C892" s="119"/>
      <c r="G892" s="31"/>
      <c r="H892" s="29"/>
      <c r="I892" s="30"/>
    </row>
    <row r="893" spans="3:9" s="25" customFormat="1" ht="12.75">
      <c r="C893" s="119"/>
      <c r="G893" s="31"/>
      <c r="H893" s="29"/>
      <c r="I893" s="30"/>
    </row>
    <row r="894" spans="3:9" s="25" customFormat="1" ht="12.75">
      <c r="C894" s="119"/>
      <c r="G894" s="31"/>
      <c r="H894" s="29"/>
      <c r="I894" s="30"/>
    </row>
    <row r="895" spans="3:9" s="25" customFormat="1" ht="12.75">
      <c r="C895" s="119"/>
      <c r="G895" s="31"/>
      <c r="H895" s="29"/>
      <c r="I895" s="30"/>
    </row>
    <row r="896" spans="3:9" s="25" customFormat="1" ht="12.75">
      <c r="C896" s="119"/>
      <c r="G896" s="31"/>
      <c r="H896" s="29"/>
      <c r="I896" s="30"/>
    </row>
    <row r="897" spans="3:9" s="25" customFormat="1" ht="12.75">
      <c r="C897" s="119"/>
      <c r="G897" s="31"/>
      <c r="H897" s="29"/>
      <c r="I897" s="30"/>
    </row>
    <row r="898" spans="3:9" s="25" customFormat="1" ht="12.75">
      <c r="C898" s="119"/>
      <c r="G898" s="31"/>
      <c r="H898" s="29"/>
      <c r="I898" s="30"/>
    </row>
    <row r="899" spans="3:9" s="25" customFormat="1" ht="12.75">
      <c r="C899" s="119"/>
      <c r="G899" s="31"/>
      <c r="H899" s="29"/>
      <c r="I899" s="30"/>
    </row>
    <row r="900" spans="3:9" s="25" customFormat="1" ht="12.75">
      <c r="C900" s="119"/>
      <c r="G900" s="31"/>
      <c r="H900" s="29"/>
      <c r="I900" s="30"/>
    </row>
    <row r="901" spans="3:9" s="25" customFormat="1" ht="12.75">
      <c r="C901" s="119"/>
      <c r="G901" s="31"/>
      <c r="H901" s="29"/>
      <c r="I901" s="30"/>
    </row>
    <row r="902" spans="3:9" s="25" customFormat="1" ht="12.75">
      <c r="C902" s="119"/>
      <c r="G902" s="31"/>
      <c r="H902" s="29"/>
      <c r="I902" s="30"/>
    </row>
  </sheetData>
  <sheetProtection/>
  <mergeCells count="3731">
    <mergeCell ref="A1:Z2"/>
    <mergeCell ref="A3:Z3"/>
    <mergeCell ref="A5:A6"/>
    <mergeCell ref="B5:B6"/>
    <mergeCell ref="C5:C6"/>
    <mergeCell ref="D5:D6"/>
    <mergeCell ref="E5:H5"/>
    <mergeCell ref="I5:K5"/>
    <mergeCell ref="L5:O5"/>
    <mergeCell ref="P5:W5"/>
    <mergeCell ref="X5:X6"/>
    <mergeCell ref="Y5:Y6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  <mergeCell ref="M11:M13"/>
    <mergeCell ref="N11:N13"/>
    <mergeCell ref="O11:O13"/>
    <mergeCell ref="P11:P13"/>
    <mergeCell ref="Q11:Q13"/>
    <mergeCell ref="R11:R13"/>
    <mergeCell ref="S11:S13"/>
    <mergeCell ref="T11:T13"/>
    <mergeCell ref="U11:U13"/>
    <mergeCell ref="V11:V13"/>
    <mergeCell ref="W11:W13"/>
    <mergeCell ref="Y11:Y13"/>
    <mergeCell ref="A14:A16"/>
    <mergeCell ref="B14:B16"/>
    <mergeCell ref="C14:C16"/>
    <mergeCell ref="D14:D16"/>
    <mergeCell ref="E14:E16"/>
    <mergeCell ref="F14:F16"/>
    <mergeCell ref="G14:G16"/>
    <mergeCell ref="H14:H16"/>
    <mergeCell ref="I14:I16"/>
    <mergeCell ref="J14:J16"/>
    <mergeCell ref="K14:K16"/>
    <mergeCell ref="L14:L16"/>
    <mergeCell ref="M14:M16"/>
    <mergeCell ref="N14:N16"/>
    <mergeCell ref="O14:O16"/>
    <mergeCell ref="P14:P16"/>
    <mergeCell ref="Q14:Q16"/>
    <mergeCell ref="R14:R16"/>
    <mergeCell ref="S14:S16"/>
    <mergeCell ref="T14:T16"/>
    <mergeCell ref="U14:U16"/>
    <mergeCell ref="V14:V16"/>
    <mergeCell ref="W14:W16"/>
    <mergeCell ref="Y14:Y16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J17:J19"/>
    <mergeCell ref="K17:K19"/>
    <mergeCell ref="L17:L19"/>
    <mergeCell ref="M17:M19"/>
    <mergeCell ref="N17:N19"/>
    <mergeCell ref="O17:O19"/>
    <mergeCell ref="P17:P19"/>
    <mergeCell ref="Q17:Q19"/>
    <mergeCell ref="R17:R19"/>
    <mergeCell ref="S17:S19"/>
    <mergeCell ref="T17:T19"/>
    <mergeCell ref="U17:U19"/>
    <mergeCell ref="V17:V19"/>
    <mergeCell ref="W17:W19"/>
    <mergeCell ref="Y17:Y19"/>
    <mergeCell ref="A20:A22"/>
    <mergeCell ref="B20:B22"/>
    <mergeCell ref="C20:C22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O20:O22"/>
    <mergeCell ref="P20:P22"/>
    <mergeCell ref="Q20:Q22"/>
    <mergeCell ref="R20:R22"/>
    <mergeCell ref="S20:S22"/>
    <mergeCell ref="T20:T22"/>
    <mergeCell ref="U20:U22"/>
    <mergeCell ref="V20:V22"/>
    <mergeCell ref="W20:W22"/>
    <mergeCell ref="Y20:Y22"/>
    <mergeCell ref="A23:A25"/>
    <mergeCell ref="B23:B25"/>
    <mergeCell ref="C23:C25"/>
    <mergeCell ref="D23:D25"/>
    <mergeCell ref="E23:E25"/>
    <mergeCell ref="F23:F25"/>
    <mergeCell ref="G23:G25"/>
    <mergeCell ref="H23:H25"/>
    <mergeCell ref="I23:I25"/>
    <mergeCell ref="J23:J25"/>
    <mergeCell ref="K23:K25"/>
    <mergeCell ref="L23:L25"/>
    <mergeCell ref="M23:M25"/>
    <mergeCell ref="N23:N25"/>
    <mergeCell ref="O23:O25"/>
    <mergeCell ref="P23:P25"/>
    <mergeCell ref="Q23:Q25"/>
    <mergeCell ref="R23:R25"/>
    <mergeCell ref="S23:S25"/>
    <mergeCell ref="T23:T25"/>
    <mergeCell ref="U23:U25"/>
    <mergeCell ref="V23:V25"/>
    <mergeCell ref="W23:W25"/>
    <mergeCell ref="Y23:Y25"/>
    <mergeCell ref="A26:A28"/>
    <mergeCell ref="B26:B28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U26:U27"/>
    <mergeCell ref="V26:V27"/>
    <mergeCell ref="W26:W27"/>
    <mergeCell ref="Y26:Y27"/>
    <mergeCell ref="A29:A31"/>
    <mergeCell ref="B29:B31"/>
    <mergeCell ref="C29:C31"/>
    <mergeCell ref="D29:D31"/>
    <mergeCell ref="E29:E31"/>
    <mergeCell ref="F29:F31"/>
    <mergeCell ref="G29:G31"/>
    <mergeCell ref="H29:H31"/>
    <mergeCell ref="I29:I31"/>
    <mergeCell ref="J29:J31"/>
    <mergeCell ref="K29:K31"/>
    <mergeCell ref="L29:L31"/>
    <mergeCell ref="M29:M31"/>
    <mergeCell ref="N29:N31"/>
    <mergeCell ref="O29:O31"/>
    <mergeCell ref="P29:P31"/>
    <mergeCell ref="Q29:Q31"/>
    <mergeCell ref="R29:R31"/>
    <mergeCell ref="S29:S31"/>
    <mergeCell ref="T29:T31"/>
    <mergeCell ref="U29:U31"/>
    <mergeCell ref="V29:V31"/>
    <mergeCell ref="W29:W31"/>
    <mergeCell ref="Y29:Y31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  <mergeCell ref="J32:J34"/>
    <mergeCell ref="K32:K34"/>
    <mergeCell ref="L32:L34"/>
    <mergeCell ref="M32:M34"/>
    <mergeCell ref="N32:N34"/>
    <mergeCell ref="O32:O34"/>
    <mergeCell ref="P32:P34"/>
    <mergeCell ref="Q32:Q34"/>
    <mergeCell ref="R32:R34"/>
    <mergeCell ref="S32:S34"/>
    <mergeCell ref="T32:T34"/>
    <mergeCell ref="U32:U34"/>
    <mergeCell ref="V32:V34"/>
    <mergeCell ref="W32:W34"/>
    <mergeCell ref="Y32:Y34"/>
    <mergeCell ref="A35:A37"/>
    <mergeCell ref="B35:B37"/>
    <mergeCell ref="C35:C36"/>
    <mergeCell ref="D35:D37"/>
    <mergeCell ref="E35:E37"/>
    <mergeCell ref="F35:F37"/>
    <mergeCell ref="G35:G37"/>
    <mergeCell ref="H35:H37"/>
    <mergeCell ref="I35:I37"/>
    <mergeCell ref="J35:J37"/>
    <mergeCell ref="K35:K37"/>
    <mergeCell ref="L35:L37"/>
    <mergeCell ref="M35:M37"/>
    <mergeCell ref="N35:N37"/>
    <mergeCell ref="O35:O37"/>
    <mergeCell ref="P35:P37"/>
    <mergeCell ref="Q35:Q37"/>
    <mergeCell ref="R35:R37"/>
    <mergeCell ref="S35:S37"/>
    <mergeCell ref="T35:T37"/>
    <mergeCell ref="U35:U37"/>
    <mergeCell ref="V35:V37"/>
    <mergeCell ref="W35:W37"/>
    <mergeCell ref="Y35:Y37"/>
    <mergeCell ref="A38:A40"/>
    <mergeCell ref="B38:B40"/>
    <mergeCell ref="C38:C40"/>
    <mergeCell ref="D38:D40"/>
    <mergeCell ref="E38:E40"/>
    <mergeCell ref="F38:F40"/>
    <mergeCell ref="G38:G40"/>
    <mergeCell ref="H38:H40"/>
    <mergeCell ref="I38:I40"/>
    <mergeCell ref="J38:J40"/>
    <mergeCell ref="K38:K40"/>
    <mergeCell ref="L38:L40"/>
    <mergeCell ref="M38:M40"/>
    <mergeCell ref="N38:N40"/>
    <mergeCell ref="O38:O40"/>
    <mergeCell ref="P38:P40"/>
    <mergeCell ref="Q38:Q40"/>
    <mergeCell ref="R38:R40"/>
    <mergeCell ref="S38:S40"/>
    <mergeCell ref="T38:T40"/>
    <mergeCell ref="U38:U40"/>
    <mergeCell ref="V38:V40"/>
    <mergeCell ref="W38:W40"/>
    <mergeCell ref="Y38:Y40"/>
    <mergeCell ref="A41:A43"/>
    <mergeCell ref="B41:B43"/>
    <mergeCell ref="C41:C43"/>
    <mergeCell ref="D41:D43"/>
    <mergeCell ref="E41:E43"/>
    <mergeCell ref="F41:F43"/>
    <mergeCell ref="G41:G43"/>
    <mergeCell ref="H41:H43"/>
    <mergeCell ref="I41:I43"/>
    <mergeCell ref="J41:J43"/>
    <mergeCell ref="K41:K43"/>
    <mergeCell ref="L41:L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V41:V43"/>
    <mergeCell ref="W41:W43"/>
    <mergeCell ref="Y41:Y43"/>
    <mergeCell ref="B44:B48"/>
    <mergeCell ref="D44:D48"/>
    <mergeCell ref="O44:O48"/>
    <mergeCell ref="B49:B53"/>
    <mergeCell ref="D49:D53"/>
    <mergeCell ref="O49:O53"/>
    <mergeCell ref="B54:B58"/>
    <mergeCell ref="D54:D58"/>
    <mergeCell ref="O54:O58"/>
    <mergeCell ref="B60:O60"/>
    <mergeCell ref="A61:A64"/>
    <mergeCell ref="B61:B64"/>
    <mergeCell ref="D61:D62"/>
    <mergeCell ref="E61:E64"/>
    <mergeCell ref="F61:F64"/>
    <mergeCell ref="G61:G64"/>
    <mergeCell ref="H61:H64"/>
    <mergeCell ref="I61:I62"/>
    <mergeCell ref="J61:J64"/>
    <mergeCell ref="K61:K64"/>
    <mergeCell ref="L61:L64"/>
    <mergeCell ref="M61:M63"/>
    <mergeCell ref="N61:N63"/>
    <mergeCell ref="O61:O64"/>
    <mergeCell ref="P61:P62"/>
    <mergeCell ref="Q61:Q62"/>
    <mergeCell ref="R61:R62"/>
    <mergeCell ref="S61:S62"/>
    <mergeCell ref="T61:T62"/>
    <mergeCell ref="U61:U62"/>
    <mergeCell ref="V61:V62"/>
    <mergeCell ref="W61:W62"/>
    <mergeCell ref="Y61:Y62"/>
    <mergeCell ref="A65:A68"/>
    <mergeCell ref="B65:B68"/>
    <mergeCell ref="C65:C68"/>
    <mergeCell ref="D65:D68"/>
    <mergeCell ref="E65:E68"/>
    <mergeCell ref="F65:F68"/>
    <mergeCell ref="G65:G68"/>
    <mergeCell ref="H65:H68"/>
    <mergeCell ref="I65:I68"/>
    <mergeCell ref="J65:J68"/>
    <mergeCell ref="K65:K68"/>
    <mergeCell ref="L65:L68"/>
    <mergeCell ref="M65:M68"/>
    <mergeCell ref="N65:N68"/>
    <mergeCell ref="O65:O68"/>
    <mergeCell ref="P65:P68"/>
    <mergeCell ref="Q65:Q68"/>
    <mergeCell ref="R65:R68"/>
    <mergeCell ref="S65:S68"/>
    <mergeCell ref="T65:T68"/>
    <mergeCell ref="U65:U68"/>
    <mergeCell ref="V65:V68"/>
    <mergeCell ref="W65:W68"/>
    <mergeCell ref="Y65:Y68"/>
    <mergeCell ref="A69:A72"/>
    <mergeCell ref="B69:B72"/>
    <mergeCell ref="C69:C72"/>
    <mergeCell ref="D69:D72"/>
    <mergeCell ref="E69:E72"/>
    <mergeCell ref="F69:F72"/>
    <mergeCell ref="G69:G72"/>
    <mergeCell ref="H69:H72"/>
    <mergeCell ref="I69:I72"/>
    <mergeCell ref="J69:J72"/>
    <mergeCell ref="K69:K72"/>
    <mergeCell ref="L69:L72"/>
    <mergeCell ref="M69:M72"/>
    <mergeCell ref="N69:N72"/>
    <mergeCell ref="O69:O72"/>
    <mergeCell ref="P69:P72"/>
    <mergeCell ref="Q69:Q72"/>
    <mergeCell ref="R69:R72"/>
    <mergeCell ref="S69:S72"/>
    <mergeCell ref="T69:T72"/>
    <mergeCell ref="U69:U72"/>
    <mergeCell ref="V69:V72"/>
    <mergeCell ref="W69:W72"/>
    <mergeCell ref="Y69:Y72"/>
    <mergeCell ref="A73:A76"/>
    <mergeCell ref="B73:B76"/>
    <mergeCell ref="D73:D76"/>
    <mergeCell ref="E73:E76"/>
    <mergeCell ref="F73:F76"/>
    <mergeCell ref="G73:G76"/>
    <mergeCell ref="H73:H76"/>
    <mergeCell ref="I73:I76"/>
    <mergeCell ref="J73:J76"/>
    <mergeCell ref="K73:K76"/>
    <mergeCell ref="L73:L76"/>
    <mergeCell ref="M73:M76"/>
    <mergeCell ref="N73:N76"/>
    <mergeCell ref="O73:O76"/>
    <mergeCell ref="P73:P76"/>
    <mergeCell ref="Q73:Q76"/>
    <mergeCell ref="R73:R76"/>
    <mergeCell ref="S73:S76"/>
    <mergeCell ref="T73:T76"/>
    <mergeCell ref="U73:U76"/>
    <mergeCell ref="V73:V76"/>
    <mergeCell ref="W73:W76"/>
    <mergeCell ref="Y73:Y76"/>
    <mergeCell ref="A77:A80"/>
    <mergeCell ref="B77:B80"/>
    <mergeCell ref="C77:C80"/>
    <mergeCell ref="D77:D80"/>
    <mergeCell ref="E77:E80"/>
    <mergeCell ref="F77:F80"/>
    <mergeCell ref="G77:G80"/>
    <mergeCell ref="H77:H80"/>
    <mergeCell ref="I77:I80"/>
    <mergeCell ref="J77:J80"/>
    <mergeCell ref="K77:K80"/>
    <mergeCell ref="L77:L80"/>
    <mergeCell ref="M77:M80"/>
    <mergeCell ref="N77:N80"/>
    <mergeCell ref="O77:O80"/>
    <mergeCell ref="P77:P80"/>
    <mergeCell ref="Q77:Q80"/>
    <mergeCell ref="R77:R80"/>
    <mergeCell ref="S77:S80"/>
    <mergeCell ref="T77:T80"/>
    <mergeCell ref="U77:U80"/>
    <mergeCell ref="V77:V80"/>
    <mergeCell ref="W77:W80"/>
    <mergeCell ref="Y77:Y80"/>
    <mergeCell ref="A81:A84"/>
    <mergeCell ref="B81:B84"/>
    <mergeCell ref="C81:C83"/>
    <mergeCell ref="D81:D84"/>
    <mergeCell ref="E81:E84"/>
    <mergeCell ref="F81:F84"/>
    <mergeCell ref="G81:G84"/>
    <mergeCell ref="H81:H84"/>
    <mergeCell ref="I81:I84"/>
    <mergeCell ref="J81:J84"/>
    <mergeCell ref="K81:K84"/>
    <mergeCell ref="L81:L84"/>
    <mergeCell ref="M81:M84"/>
    <mergeCell ref="N81:N84"/>
    <mergeCell ref="O81:O84"/>
    <mergeCell ref="P81:P84"/>
    <mergeCell ref="Q81:Q84"/>
    <mergeCell ref="R81:R84"/>
    <mergeCell ref="S81:S84"/>
    <mergeCell ref="T81:T84"/>
    <mergeCell ref="U81:U84"/>
    <mergeCell ref="V81:V84"/>
    <mergeCell ref="W81:W84"/>
    <mergeCell ref="Y81:Y84"/>
    <mergeCell ref="A85:A88"/>
    <mergeCell ref="B85:B88"/>
    <mergeCell ref="C85:C88"/>
    <mergeCell ref="D85:D88"/>
    <mergeCell ref="E85:E88"/>
    <mergeCell ref="F85:F88"/>
    <mergeCell ref="G85:G88"/>
    <mergeCell ref="H85:H88"/>
    <mergeCell ref="I85:I88"/>
    <mergeCell ref="J85:J88"/>
    <mergeCell ref="K85:K88"/>
    <mergeCell ref="L85:L88"/>
    <mergeCell ref="M85:M88"/>
    <mergeCell ref="N85:N88"/>
    <mergeCell ref="O85:O88"/>
    <mergeCell ref="P85:P88"/>
    <mergeCell ref="Q85:Q88"/>
    <mergeCell ref="R85:R88"/>
    <mergeCell ref="S85:S88"/>
    <mergeCell ref="T85:T88"/>
    <mergeCell ref="U85:U88"/>
    <mergeCell ref="V85:V88"/>
    <mergeCell ref="W85:W88"/>
    <mergeCell ref="Y85:Y88"/>
    <mergeCell ref="A89:A92"/>
    <mergeCell ref="B89:B92"/>
    <mergeCell ref="C89:C92"/>
    <mergeCell ref="D89:D92"/>
    <mergeCell ref="E89:E92"/>
    <mergeCell ref="F89:F92"/>
    <mergeCell ref="G89:G92"/>
    <mergeCell ref="H89:H92"/>
    <mergeCell ref="I89:I92"/>
    <mergeCell ref="J89:J92"/>
    <mergeCell ref="K89:K92"/>
    <mergeCell ref="L89:L92"/>
    <mergeCell ref="M89:M92"/>
    <mergeCell ref="N89:N92"/>
    <mergeCell ref="O89:O92"/>
    <mergeCell ref="P89:P92"/>
    <mergeCell ref="Q89:Q92"/>
    <mergeCell ref="R89:R92"/>
    <mergeCell ref="S89:S92"/>
    <mergeCell ref="T89:T92"/>
    <mergeCell ref="U89:U92"/>
    <mergeCell ref="V89:V92"/>
    <mergeCell ref="W89:W92"/>
    <mergeCell ref="Y89:Y92"/>
    <mergeCell ref="A93:A96"/>
    <mergeCell ref="B93:B96"/>
    <mergeCell ref="C93:C96"/>
    <mergeCell ref="D93:D96"/>
    <mergeCell ref="E93:E96"/>
    <mergeCell ref="F93:F96"/>
    <mergeCell ref="G93:G96"/>
    <mergeCell ref="H93:H96"/>
    <mergeCell ref="I93:I96"/>
    <mergeCell ref="J93:J96"/>
    <mergeCell ref="K93:K96"/>
    <mergeCell ref="L93:L96"/>
    <mergeCell ref="M93:M96"/>
    <mergeCell ref="N93:N96"/>
    <mergeCell ref="O93:O96"/>
    <mergeCell ref="P93:P96"/>
    <mergeCell ref="Q93:Q96"/>
    <mergeCell ref="R93:R96"/>
    <mergeCell ref="S93:S96"/>
    <mergeCell ref="T93:T96"/>
    <mergeCell ref="U93:U96"/>
    <mergeCell ref="V93:V96"/>
    <mergeCell ref="W93:W96"/>
    <mergeCell ref="Y93:Y96"/>
    <mergeCell ref="A97:A100"/>
    <mergeCell ref="B97:B100"/>
    <mergeCell ref="C97:C99"/>
    <mergeCell ref="D97:D100"/>
    <mergeCell ref="E97:E100"/>
    <mergeCell ref="F97:F100"/>
    <mergeCell ref="G97:G100"/>
    <mergeCell ref="H97:H100"/>
    <mergeCell ref="I97:I100"/>
    <mergeCell ref="J97:J100"/>
    <mergeCell ref="K97:K100"/>
    <mergeCell ref="L97:L100"/>
    <mergeCell ref="M97:M100"/>
    <mergeCell ref="N97:N100"/>
    <mergeCell ref="O97:O100"/>
    <mergeCell ref="P97:P100"/>
    <mergeCell ref="Q97:Q100"/>
    <mergeCell ref="R97:R100"/>
    <mergeCell ref="S97:S100"/>
    <mergeCell ref="T97:T100"/>
    <mergeCell ref="U97:U100"/>
    <mergeCell ref="V97:V100"/>
    <mergeCell ref="W97:W100"/>
    <mergeCell ref="Y97:Y100"/>
    <mergeCell ref="A101:A104"/>
    <mergeCell ref="B101:B104"/>
    <mergeCell ref="C101:C102"/>
    <mergeCell ref="D101:D104"/>
    <mergeCell ref="E101:E104"/>
    <mergeCell ref="F101:F104"/>
    <mergeCell ref="G101:G104"/>
    <mergeCell ref="H101:H104"/>
    <mergeCell ref="I101:I104"/>
    <mergeCell ref="J101:J104"/>
    <mergeCell ref="K101:K104"/>
    <mergeCell ref="L101:L104"/>
    <mergeCell ref="M101:M104"/>
    <mergeCell ref="N101:N104"/>
    <mergeCell ref="O101:O104"/>
    <mergeCell ref="P101:P104"/>
    <mergeCell ref="Q101:Q104"/>
    <mergeCell ref="R101:R104"/>
    <mergeCell ref="S101:S104"/>
    <mergeCell ref="T101:T104"/>
    <mergeCell ref="U101:U104"/>
    <mergeCell ref="V101:V104"/>
    <mergeCell ref="W101:W104"/>
    <mergeCell ref="Y101:Y104"/>
    <mergeCell ref="A105:A108"/>
    <mergeCell ref="B105:B108"/>
    <mergeCell ref="C105:C108"/>
    <mergeCell ref="D105:D108"/>
    <mergeCell ref="E105:E108"/>
    <mergeCell ref="F105:F108"/>
    <mergeCell ref="G105:G108"/>
    <mergeCell ref="H105:H108"/>
    <mergeCell ref="I105:I108"/>
    <mergeCell ref="J105:J108"/>
    <mergeCell ref="K105:K108"/>
    <mergeCell ref="L105:L108"/>
    <mergeCell ref="M105:M108"/>
    <mergeCell ref="N105:N108"/>
    <mergeCell ref="O105:O108"/>
    <mergeCell ref="P105:P108"/>
    <mergeCell ref="Q105:Q108"/>
    <mergeCell ref="R105:R108"/>
    <mergeCell ref="S105:S108"/>
    <mergeCell ref="T105:T108"/>
    <mergeCell ref="U105:U108"/>
    <mergeCell ref="V105:V108"/>
    <mergeCell ref="W105:W108"/>
    <mergeCell ref="Y105:Y108"/>
    <mergeCell ref="A109:A111"/>
    <mergeCell ref="B109:B111"/>
    <mergeCell ref="D109:D111"/>
    <mergeCell ref="E109:E111"/>
    <mergeCell ref="F109:F111"/>
    <mergeCell ref="G109:G111"/>
    <mergeCell ref="H109:H111"/>
    <mergeCell ref="I109:I111"/>
    <mergeCell ref="J109:J111"/>
    <mergeCell ref="K109:K111"/>
    <mergeCell ref="L109:L111"/>
    <mergeCell ref="M109:M111"/>
    <mergeCell ref="N109:N111"/>
    <mergeCell ref="O109:O111"/>
    <mergeCell ref="P109:P111"/>
    <mergeCell ref="Q109:Q111"/>
    <mergeCell ref="R109:R111"/>
    <mergeCell ref="S109:S111"/>
    <mergeCell ref="T109:T111"/>
    <mergeCell ref="U109:U111"/>
    <mergeCell ref="V109:V111"/>
    <mergeCell ref="W109:W111"/>
    <mergeCell ref="Y109:Y111"/>
    <mergeCell ref="A112:A114"/>
    <mergeCell ref="B112:B114"/>
    <mergeCell ref="C112:C114"/>
    <mergeCell ref="D112:D114"/>
    <mergeCell ref="E112:E114"/>
    <mergeCell ref="F112:F114"/>
    <mergeCell ref="G112:G114"/>
    <mergeCell ref="H112:H114"/>
    <mergeCell ref="I112:I114"/>
    <mergeCell ref="J112:J114"/>
    <mergeCell ref="K112:K114"/>
    <mergeCell ref="L112:L114"/>
    <mergeCell ref="M112:M114"/>
    <mergeCell ref="N112:N114"/>
    <mergeCell ref="O112:O114"/>
    <mergeCell ref="P112:P114"/>
    <mergeCell ref="Q112:Q114"/>
    <mergeCell ref="R112:R114"/>
    <mergeCell ref="S112:S114"/>
    <mergeCell ref="T112:T114"/>
    <mergeCell ref="U112:U114"/>
    <mergeCell ref="V112:V114"/>
    <mergeCell ref="W112:W114"/>
    <mergeCell ref="Y112:Y114"/>
    <mergeCell ref="A115:A117"/>
    <mergeCell ref="B115:B117"/>
    <mergeCell ref="C115:C117"/>
    <mergeCell ref="D115:D117"/>
    <mergeCell ref="E115:E117"/>
    <mergeCell ref="F115:F117"/>
    <mergeCell ref="G115:G117"/>
    <mergeCell ref="H115:H117"/>
    <mergeCell ref="I115:I117"/>
    <mergeCell ref="J115:J117"/>
    <mergeCell ref="K115:K117"/>
    <mergeCell ref="L115:L117"/>
    <mergeCell ref="M115:M117"/>
    <mergeCell ref="N115:N117"/>
    <mergeCell ref="O115:O117"/>
    <mergeCell ref="P115:P117"/>
    <mergeCell ref="Q115:Q117"/>
    <mergeCell ref="R115:R117"/>
    <mergeCell ref="S115:S117"/>
    <mergeCell ref="T115:T117"/>
    <mergeCell ref="U115:U117"/>
    <mergeCell ref="V115:V117"/>
    <mergeCell ref="W115:W117"/>
    <mergeCell ref="Y115:Y117"/>
    <mergeCell ref="A118:A121"/>
    <mergeCell ref="B118:B121"/>
    <mergeCell ref="D118:D120"/>
    <mergeCell ref="E118:E121"/>
    <mergeCell ref="F118:F121"/>
    <mergeCell ref="G118:G121"/>
    <mergeCell ref="H118:H121"/>
    <mergeCell ref="I118:I121"/>
    <mergeCell ref="J118:J121"/>
    <mergeCell ref="K118:K121"/>
    <mergeCell ref="L118:L121"/>
    <mergeCell ref="M118:M121"/>
    <mergeCell ref="N118:N121"/>
    <mergeCell ref="O118:O121"/>
    <mergeCell ref="P118:P121"/>
    <mergeCell ref="Q118:Q121"/>
    <mergeCell ref="R118:R121"/>
    <mergeCell ref="S118:S121"/>
    <mergeCell ref="T118:T121"/>
    <mergeCell ref="U118:U121"/>
    <mergeCell ref="V118:V121"/>
    <mergeCell ref="W118:W121"/>
    <mergeCell ref="Y118:Y121"/>
    <mergeCell ref="A122:A124"/>
    <mergeCell ref="B122:B124"/>
    <mergeCell ref="C122:C124"/>
    <mergeCell ref="D122:D124"/>
    <mergeCell ref="E122:E124"/>
    <mergeCell ref="F122:F124"/>
    <mergeCell ref="G122:G124"/>
    <mergeCell ref="H122:H124"/>
    <mergeCell ref="I122:I124"/>
    <mergeCell ref="J122:J124"/>
    <mergeCell ref="K122:K124"/>
    <mergeCell ref="L122:L124"/>
    <mergeCell ref="M122:M124"/>
    <mergeCell ref="N122:N124"/>
    <mergeCell ref="O122:O124"/>
    <mergeCell ref="P122:P124"/>
    <mergeCell ref="Q122:Q124"/>
    <mergeCell ref="R122:R124"/>
    <mergeCell ref="S122:S124"/>
    <mergeCell ref="T122:T124"/>
    <mergeCell ref="U122:U124"/>
    <mergeCell ref="V122:V124"/>
    <mergeCell ref="W122:W124"/>
    <mergeCell ref="Y122:Y124"/>
    <mergeCell ref="A125:A128"/>
    <mergeCell ref="B125:B128"/>
    <mergeCell ref="C125:C128"/>
    <mergeCell ref="D125:D128"/>
    <mergeCell ref="E125:E128"/>
    <mergeCell ref="F125:F128"/>
    <mergeCell ref="G125:G128"/>
    <mergeCell ref="H125:H128"/>
    <mergeCell ref="I125:I128"/>
    <mergeCell ref="J125:J128"/>
    <mergeCell ref="K125:K128"/>
    <mergeCell ref="L125:L128"/>
    <mergeCell ref="M125:M128"/>
    <mergeCell ref="N125:N128"/>
    <mergeCell ref="O125:O128"/>
    <mergeCell ref="P125:P128"/>
    <mergeCell ref="Q125:Q128"/>
    <mergeCell ref="R125:R128"/>
    <mergeCell ref="S125:S128"/>
    <mergeCell ref="T125:T128"/>
    <mergeCell ref="U125:U128"/>
    <mergeCell ref="V125:V128"/>
    <mergeCell ref="W125:W128"/>
    <mergeCell ref="Y125:Y128"/>
    <mergeCell ref="A129:A132"/>
    <mergeCell ref="B129:B132"/>
    <mergeCell ref="C129:C130"/>
    <mergeCell ref="D129:D132"/>
    <mergeCell ref="E129:E132"/>
    <mergeCell ref="F129:F132"/>
    <mergeCell ref="G129:G132"/>
    <mergeCell ref="H129:H132"/>
    <mergeCell ref="I129:I132"/>
    <mergeCell ref="J129:J132"/>
    <mergeCell ref="K129:K132"/>
    <mergeCell ref="L129:L132"/>
    <mergeCell ref="M129:M132"/>
    <mergeCell ref="N129:N132"/>
    <mergeCell ref="O129:O132"/>
    <mergeCell ref="P129:P132"/>
    <mergeCell ref="Q129:Q132"/>
    <mergeCell ref="R129:R132"/>
    <mergeCell ref="S129:S132"/>
    <mergeCell ref="T129:T132"/>
    <mergeCell ref="U129:U132"/>
    <mergeCell ref="V129:V132"/>
    <mergeCell ref="W129:W132"/>
    <mergeCell ref="Y129:Y130"/>
    <mergeCell ref="A133:A135"/>
    <mergeCell ref="B133:B135"/>
    <mergeCell ref="C133:C135"/>
    <mergeCell ref="D133:D135"/>
    <mergeCell ref="E133:E135"/>
    <mergeCell ref="F133:F135"/>
    <mergeCell ref="G133:G135"/>
    <mergeCell ref="H133:H135"/>
    <mergeCell ref="I133:I135"/>
    <mergeCell ref="J133:J135"/>
    <mergeCell ref="K133:K135"/>
    <mergeCell ref="L133:L135"/>
    <mergeCell ref="M133:M135"/>
    <mergeCell ref="N133:N135"/>
    <mergeCell ref="O133:O135"/>
    <mergeCell ref="P133:P135"/>
    <mergeCell ref="Q133:Q135"/>
    <mergeCell ref="R133:R135"/>
    <mergeCell ref="S133:S135"/>
    <mergeCell ref="T133:T135"/>
    <mergeCell ref="U133:U135"/>
    <mergeCell ref="V133:V135"/>
    <mergeCell ref="W133:W135"/>
    <mergeCell ref="Y133:Y135"/>
    <mergeCell ref="A136:A139"/>
    <mergeCell ref="B136:B139"/>
    <mergeCell ref="C136:C139"/>
    <mergeCell ref="D136:D139"/>
    <mergeCell ref="E136:E139"/>
    <mergeCell ref="F136:F139"/>
    <mergeCell ref="G136:G139"/>
    <mergeCell ref="H136:H139"/>
    <mergeCell ref="I136:I139"/>
    <mergeCell ref="J136:J139"/>
    <mergeCell ref="K136:K139"/>
    <mergeCell ref="L136:L139"/>
    <mergeCell ref="M136:M139"/>
    <mergeCell ref="N136:N139"/>
    <mergeCell ref="O136:O139"/>
    <mergeCell ref="P136:P139"/>
    <mergeCell ref="Q136:Q139"/>
    <mergeCell ref="R136:R139"/>
    <mergeCell ref="S136:S139"/>
    <mergeCell ref="T136:T139"/>
    <mergeCell ref="U136:U139"/>
    <mergeCell ref="V136:V139"/>
    <mergeCell ref="W136:W139"/>
    <mergeCell ref="Y136:Y139"/>
    <mergeCell ref="A140:A142"/>
    <mergeCell ref="B140:B142"/>
    <mergeCell ref="C140:C141"/>
    <mergeCell ref="D140:D142"/>
    <mergeCell ref="E140:E142"/>
    <mergeCell ref="F140:F142"/>
    <mergeCell ref="G140:G142"/>
    <mergeCell ref="H140:H142"/>
    <mergeCell ref="I140:I142"/>
    <mergeCell ref="J140:J142"/>
    <mergeCell ref="K140:K142"/>
    <mergeCell ref="L140:L142"/>
    <mergeCell ref="M140:M142"/>
    <mergeCell ref="N140:N142"/>
    <mergeCell ref="O140:O142"/>
    <mergeCell ref="P140:P142"/>
    <mergeCell ref="Q140:Q142"/>
    <mergeCell ref="R140:R142"/>
    <mergeCell ref="S140:S142"/>
    <mergeCell ref="T140:T142"/>
    <mergeCell ref="U140:U142"/>
    <mergeCell ref="V140:V142"/>
    <mergeCell ref="W140:W142"/>
    <mergeCell ref="Y140:Y142"/>
    <mergeCell ref="A143:A146"/>
    <mergeCell ref="B143:B146"/>
    <mergeCell ref="C143:C146"/>
    <mergeCell ref="D143:D146"/>
    <mergeCell ref="E143:E146"/>
    <mergeCell ref="F143:F146"/>
    <mergeCell ref="G143:G146"/>
    <mergeCell ref="H143:H146"/>
    <mergeCell ref="I143:I146"/>
    <mergeCell ref="J143:J146"/>
    <mergeCell ref="K143:K146"/>
    <mergeCell ref="L143:L146"/>
    <mergeCell ref="M143:M146"/>
    <mergeCell ref="N143:N146"/>
    <mergeCell ref="O143:O146"/>
    <mergeCell ref="P143:P146"/>
    <mergeCell ref="Q143:Q146"/>
    <mergeCell ref="R143:R146"/>
    <mergeCell ref="S143:S146"/>
    <mergeCell ref="T143:T146"/>
    <mergeCell ref="U143:U146"/>
    <mergeCell ref="V143:V146"/>
    <mergeCell ref="W143:W146"/>
    <mergeCell ref="Y143:Y146"/>
    <mergeCell ref="A147:A148"/>
    <mergeCell ref="B147:B148"/>
    <mergeCell ref="D147:D148"/>
    <mergeCell ref="E147:E149"/>
    <mergeCell ref="F147:F149"/>
    <mergeCell ref="G147:G149"/>
    <mergeCell ref="H147:H149"/>
    <mergeCell ref="I147:I149"/>
    <mergeCell ref="J147:J149"/>
    <mergeCell ref="K147:K149"/>
    <mergeCell ref="L147:L149"/>
    <mergeCell ref="M147:M149"/>
    <mergeCell ref="N147:N149"/>
    <mergeCell ref="O147:O149"/>
    <mergeCell ref="P147:P149"/>
    <mergeCell ref="Q147:Q149"/>
    <mergeCell ref="R147:R149"/>
    <mergeCell ref="S147:S149"/>
    <mergeCell ref="T147:T149"/>
    <mergeCell ref="U147:U149"/>
    <mergeCell ref="V147:V149"/>
    <mergeCell ref="W147:W149"/>
    <mergeCell ref="Y147:Y149"/>
    <mergeCell ref="A150:A153"/>
    <mergeCell ref="B150:B153"/>
    <mergeCell ref="C150:C151"/>
    <mergeCell ref="D150:D153"/>
    <mergeCell ref="E150:E153"/>
    <mergeCell ref="F150:F153"/>
    <mergeCell ref="G150:G153"/>
    <mergeCell ref="H150:H153"/>
    <mergeCell ref="I150:I153"/>
    <mergeCell ref="J150:J153"/>
    <mergeCell ref="K150:K153"/>
    <mergeCell ref="L150:L153"/>
    <mergeCell ref="M150:M153"/>
    <mergeCell ref="N150:N153"/>
    <mergeCell ref="O150:O153"/>
    <mergeCell ref="P150:P153"/>
    <mergeCell ref="Q150:Q153"/>
    <mergeCell ref="R150:R153"/>
    <mergeCell ref="S150:S153"/>
    <mergeCell ref="T150:T153"/>
    <mergeCell ref="U150:U153"/>
    <mergeCell ref="V150:V153"/>
    <mergeCell ref="W150:W153"/>
    <mergeCell ref="Y150:Y153"/>
    <mergeCell ref="A154:A156"/>
    <mergeCell ref="B154:B156"/>
    <mergeCell ref="C154:C156"/>
    <mergeCell ref="D154:D156"/>
    <mergeCell ref="E154:E156"/>
    <mergeCell ref="F154:F156"/>
    <mergeCell ref="G154:G156"/>
    <mergeCell ref="H154:H156"/>
    <mergeCell ref="I154:I156"/>
    <mergeCell ref="J154:J156"/>
    <mergeCell ref="K154:K156"/>
    <mergeCell ref="L154:L156"/>
    <mergeCell ref="M154:M156"/>
    <mergeCell ref="N154:N156"/>
    <mergeCell ref="O154:O156"/>
    <mergeCell ref="P154:P156"/>
    <mergeCell ref="Q154:Q156"/>
    <mergeCell ref="R154:R156"/>
    <mergeCell ref="S154:S156"/>
    <mergeCell ref="T154:T156"/>
    <mergeCell ref="U154:U156"/>
    <mergeCell ref="V154:V156"/>
    <mergeCell ref="W154:W156"/>
    <mergeCell ref="Y154:Y156"/>
    <mergeCell ref="A157:A160"/>
    <mergeCell ref="B157:B160"/>
    <mergeCell ref="D157:D160"/>
    <mergeCell ref="E157:E160"/>
    <mergeCell ref="F157:F160"/>
    <mergeCell ref="G157:G160"/>
    <mergeCell ref="H157:H160"/>
    <mergeCell ref="I157:I160"/>
    <mergeCell ref="J157:J160"/>
    <mergeCell ref="K157:K160"/>
    <mergeCell ref="L157:L160"/>
    <mergeCell ref="M157:M160"/>
    <mergeCell ref="N157:N160"/>
    <mergeCell ref="O157:O160"/>
    <mergeCell ref="P157:P160"/>
    <mergeCell ref="Q157:Q160"/>
    <mergeCell ref="R157:R160"/>
    <mergeCell ref="S157:S160"/>
    <mergeCell ref="T157:T160"/>
    <mergeCell ref="U157:U160"/>
    <mergeCell ref="V157:V160"/>
    <mergeCell ref="W157:W160"/>
    <mergeCell ref="Y157:Y160"/>
    <mergeCell ref="A161:A163"/>
    <mergeCell ref="B161:B163"/>
    <mergeCell ref="C161:C163"/>
    <mergeCell ref="D161:D163"/>
    <mergeCell ref="E161:E163"/>
    <mergeCell ref="F161:F163"/>
    <mergeCell ref="G161:G163"/>
    <mergeCell ref="H161:H163"/>
    <mergeCell ref="I161:I163"/>
    <mergeCell ref="J161:J163"/>
    <mergeCell ref="K161:K163"/>
    <mergeCell ref="L161:L163"/>
    <mergeCell ref="M161:M163"/>
    <mergeCell ref="N161:N163"/>
    <mergeCell ref="O161:O163"/>
    <mergeCell ref="P161:P163"/>
    <mergeCell ref="Q161:Q163"/>
    <mergeCell ref="R161:R163"/>
    <mergeCell ref="S161:S163"/>
    <mergeCell ref="T161:T163"/>
    <mergeCell ref="U161:U163"/>
    <mergeCell ref="V161:V163"/>
    <mergeCell ref="W161:W163"/>
    <mergeCell ref="Y161:Y163"/>
    <mergeCell ref="A164:A167"/>
    <mergeCell ref="B164:B167"/>
    <mergeCell ref="C164:C166"/>
    <mergeCell ref="D164:D167"/>
    <mergeCell ref="E164:E167"/>
    <mergeCell ref="F164:F167"/>
    <mergeCell ref="G164:G167"/>
    <mergeCell ref="H164:H167"/>
    <mergeCell ref="I164:I167"/>
    <mergeCell ref="J164:J167"/>
    <mergeCell ref="K164:K167"/>
    <mergeCell ref="L164:L167"/>
    <mergeCell ref="M164:M167"/>
    <mergeCell ref="N164:N167"/>
    <mergeCell ref="O164:O167"/>
    <mergeCell ref="P164:P167"/>
    <mergeCell ref="Q164:Q167"/>
    <mergeCell ref="R164:R167"/>
    <mergeCell ref="S164:S167"/>
    <mergeCell ref="T164:T167"/>
    <mergeCell ref="U164:U167"/>
    <mergeCell ref="V164:V167"/>
    <mergeCell ref="W164:W167"/>
    <mergeCell ref="Y164:Y167"/>
    <mergeCell ref="A168:A170"/>
    <mergeCell ref="B168:B170"/>
    <mergeCell ref="C168:C170"/>
    <mergeCell ref="D168:D170"/>
    <mergeCell ref="E168:E170"/>
    <mergeCell ref="F168:F170"/>
    <mergeCell ref="G168:G170"/>
    <mergeCell ref="H168:H170"/>
    <mergeCell ref="I168:I170"/>
    <mergeCell ref="J168:J170"/>
    <mergeCell ref="K168:K170"/>
    <mergeCell ref="L168:L170"/>
    <mergeCell ref="M168:M170"/>
    <mergeCell ref="N168:N170"/>
    <mergeCell ref="O168:O170"/>
    <mergeCell ref="P168:P170"/>
    <mergeCell ref="Q168:Q170"/>
    <mergeCell ref="R168:R170"/>
    <mergeCell ref="S168:S170"/>
    <mergeCell ref="T168:T170"/>
    <mergeCell ref="U168:U170"/>
    <mergeCell ref="V168:V170"/>
    <mergeCell ref="W168:W170"/>
    <mergeCell ref="Y168:Y170"/>
    <mergeCell ref="A171:A174"/>
    <mergeCell ref="B171:B174"/>
    <mergeCell ref="C171:C172"/>
    <mergeCell ref="D171:D174"/>
    <mergeCell ref="E171:E174"/>
    <mergeCell ref="F171:F174"/>
    <mergeCell ref="G171:G174"/>
    <mergeCell ref="H171:H174"/>
    <mergeCell ref="I171:I174"/>
    <mergeCell ref="J171:J174"/>
    <mergeCell ref="K171:K174"/>
    <mergeCell ref="L171:L174"/>
    <mergeCell ref="M171:M174"/>
    <mergeCell ref="N171:N174"/>
    <mergeCell ref="O171:O174"/>
    <mergeCell ref="P171:P174"/>
    <mergeCell ref="Q171:Q174"/>
    <mergeCell ref="R171:R174"/>
    <mergeCell ref="S171:S174"/>
    <mergeCell ref="T171:T174"/>
    <mergeCell ref="U171:U174"/>
    <mergeCell ref="V171:V174"/>
    <mergeCell ref="W171:W174"/>
    <mergeCell ref="Y171:Y174"/>
    <mergeCell ref="A175:A177"/>
    <mergeCell ref="B175:B177"/>
    <mergeCell ref="C175:C177"/>
    <mergeCell ref="D175:D177"/>
    <mergeCell ref="E175:E177"/>
    <mergeCell ref="F175:F177"/>
    <mergeCell ref="G175:G177"/>
    <mergeCell ref="H175:H177"/>
    <mergeCell ref="I175:I177"/>
    <mergeCell ref="J175:J177"/>
    <mergeCell ref="K175:K177"/>
    <mergeCell ref="L175:L177"/>
    <mergeCell ref="M175:M177"/>
    <mergeCell ref="N175:N177"/>
    <mergeCell ref="O175:O177"/>
    <mergeCell ref="P175:P177"/>
    <mergeCell ref="Q175:Q177"/>
    <mergeCell ref="R175:R177"/>
    <mergeCell ref="S175:S177"/>
    <mergeCell ref="T175:T177"/>
    <mergeCell ref="U175:U177"/>
    <mergeCell ref="V175:V177"/>
    <mergeCell ref="W175:W177"/>
    <mergeCell ref="Y175:Y177"/>
    <mergeCell ref="A178:A181"/>
    <mergeCell ref="B178:B181"/>
    <mergeCell ref="C178:C179"/>
    <mergeCell ref="D178:D181"/>
    <mergeCell ref="E178:E181"/>
    <mergeCell ref="F178:F181"/>
    <mergeCell ref="G178:G181"/>
    <mergeCell ref="H178:H181"/>
    <mergeCell ref="I178:I181"/>
    <mergeCell ref="J178:J181"/>
    <mergeCell ref="K178:K181"/>
    <mergeCell ref="L178:L181"/>
    <mergeCell ref="M178:M181"/>
    <mergeCell ref="N178:N181"/>
    <mergeCell ref="O178:O181"/>
    <mergeCell ref="P178:P181"/>
    <mergeCell ref="Q178:Q181"/>
    <mergeCell ref="R178:R181"/>
    <mergeCell ref="S178:S181"/>
    <mergeCell ref="T178:T181"/>
    <mergeCell ref="U178:U181"/>
    <mergeCell ref="V178:V181"/>
    <mergeCell ref="W178:W181"/>
    <mergeCell ref="Y178:Y181"/>
    <mergeCell ref="A182:A184"/>
    <mergeCell ref="B182:B184"/>
    <mergeCell ref="C182:C184"/>
    <mergeCell ref="D182:D184"/>
    <mergeCell ref="E182:E184"/>
    <mergeCell ref="F182:F184"/>
    <mergeCell ref="G182:G184"/>
    <mergeCell ref="H182:H184"/>
    <mergeCell ref="I182:I184"/>
    <mergeCell ref="J182:J184"/>
    <mergeCell ref="K182:K184"/>
    <mergeCell ref="L182:L184"/>
    <mergeCell ref="M182:M184"/>
    <mergeCell ref="N182:N184"/>
    <mergeCell ref="O182:O184"/>
    <mergeCell ref="P182:P184"/>
    <mergeCell ref="Q182:Q184"/>
    <mergeCell ref="R182:R184"/>
    <mergeCell ref="S182:S184"/>
    <mergeCell ref="T182:T184"/>
    <mergeCell ref="U182:U184"/>
    <mergeCell ref="V182:V184"/>
    <mergeCell ref="W182:W184"/>
    <mergeCell ref="Y182:Y184"/>
    <mergeCell ref="A185:A188"/>
    <mergeCell ref="B185:B188"/>
    <mergeCell ref="C185:C187"/>
    <mergeCell ref="D185:D188"/>
    <mergeCell ref="E185:E188"/>
    <mergeCell ref="F185:F188"/>
    <mergeCell ref="G185:G188"/>
    <mergeCell ref="H185:H188"/>
    <mergeCell ref="I185:I188"/>
    <mergeCell ref="J185:J188"/>
    <mergeCell ref="K185:K188"/>
    <mergeCell ref="L185:L188"/>
    <mergeCell ref="M185:M188"/>
    <mergeCell ref="N185:N188"/>
    <mergeCell ref="O185:O188"/>
    <mergeCell ref="P185:P188"/>
    <mergeCell ref="Q185:Q188"/>
    <mergeCell ref="R185:R188"/>
    <mergeCell ref="S185:S188"/>
    <mergeCell ref="T185:T188"/>
    <mergeCell ref="U185:U188"/>
    <mergeCell ref="V185:V188"/>
    <mergeCell ref="W185:W188"/>
    <mergeCell ref="Y185:Y188"/>
    <mergeCell ref="A189:A192"/>
    <mergeCell ref="B189:B192"/>
    <mergeCell ref="C189:C191"/>
    <mergeCell ref="D189:D192"/>
    <mergeCell ref="E189:E192"/>
    <mergeCell ref="F189:F192"/>
    <mergeCell ref="G189:G192"/>
    <mergeCell ref="H189:H192"/>
    <mergeCell ref="I189:I192"/>
    <mergeCell ref="J189:J192"/>
    <mergeCell ref="K189:K192"/>
    <mergeCell ref="L189:L192"/>
    <mergeCell ref="M189:M192"/>
    <mergeCell ref="N189:N192"/>
    <mergeCell ref="O189:O192"/>
    <mergeCell ref="P189:P192"/>
    <mergeCell ref="Q189:Q192"/>
    <mergeCell ref="R189:R192"/>
    <mergeCell ref="S189:S192"/>
    <mergeCell ref="T189:T192"/>
    <mergeCell ref="U189:U192"/>
    <mergeCell ref="V189:V192"/>
    <mergeCell ref="W189:W192"/>
    <mergeCell ref="Y189:Y192"/>
    <mergeCell ref="A193:A194"/>
    <mergeCell ref="B193:O194"/>
    <mergeCell ref="P193:P194"/>
    <mergeCell ref="Q193:Q194"/>
    <mergeCell ref="R193:R194"/>
    <mergeCell ref="S193:S194"/>
    <mergeCell ref="T193:T194"/>
    <mergeCell ref="U193:U194"/>
    <mergeCell ref="V193:V194"/>
    <mergeCell ref="W193:W194"/>
    <mergeCell ref="Y193:Y194"/>
    <mergeCell ref="A195:A197"/>
    <mergeCell ref="B195:B197"/>
    <mergeCell ref="C195:C197"/>
    <mergeCell ref="D195:D197"/>
    <mergeCell ref="E195:E197"/>
    <mergeCell ref="F195:F197"/>
    <mergeCell ref="G195:G197"/>
    <mergeCell ref="H195:H197"/>
    <mergeCell ref="I195:I197"/>
    <mergeCell ref="J195:J197"/>
    <mergeCell ref="K195:K197"/>
    <mergeCell ref="L195:L197"/>
    <mergeCell ref="M195:M197"/>
    <mergeCell ref="N195:N197"/>
    <mergeCell ref="O195:O197"/>
    <mergeCell ref="P195:P197"/>
    <mergeCell ref="Q195:Q197"/>
    <mergeCell ref="R195:R197"/>
    <mergeCell ref="S195:S197"/>
    <mergeCell ref="T195:T197"/>
    <mergeCell ref="U195:U197"/>
    <mergeCell ref="V195:V197"/>
    <mergeCell ref="W195:W197"/>
    <mergeCell ref="Y195:Y197"/>
    <mergeCell ref="A198:A200"/>
    <mergeCell ref="B198:B200"/>
    <mergeCell ref="C198:C199"/>
    <mergeCell ref="D198:D200"/>
    <mergeCell ref="E198:E200"/>
    <mergeCell ref="F198:F200"/>
    <mergeCell ref="G198:G200"/>
    <mergeCell ref="H198:H200"/>
    <mergeCell ref="I198:I200"/>
    <mergeCell ref="J198:J200"/>
    <mergeCell ref="K198:K200"/>
    <mergeCell ref="L198:L200"/>
    <mergeCell ref="M198:M200"/>
    <mergeCell ref="N198:N200"/>
    <mergeCell ref="O198:O200"/>
    <mergeCell ref="P198:P200"/>
    <mergeCell ref="Q198:Q200"/>
    <mergeCell ref="R198:R200"/>
    <mergeCell ref="S198:S200"/>
    <mergeCell ref="T198:T200"/>
    <mergeCell ref="U198:U200"/>
    <mergeCell ref="V198:V200"/>
    <mergeCell ref="W198:W200"/>
    <mergeCell ref="Y198:Y200"/>
    <mergeCell ref="A201:A203"/>
    <mergeCell ref="B201:B203"/>
    <mergeCell ref="D201:D203"/>
    <mergeCell ref="E201:E203"/>
    <mergeCell ref="F201:F203"/>
    <mergeCell ref="G201:G203"/>
    <mergeCell ref="H201:H203"/>
    <mergeCell ref="I201:I203"/>
    <mergeCell ref="J201:J203"/>
    <mergeCell ref="K201:K203"/>
    <mergeCell ref="L201:L203"/>
    <mergeCell ref="M201:M203"/>
    <mergeCell ref="N201:N203"/>
    <mergeCell ref="O201:O203"/>
    <mergeCell ref="P201:P203"/>
    <mergeCell ref="Q201:Q203"/>
    <mergeCell ref="R201:R203"/>
    <mergeCell ref="S201:S203"/>
    <mergeCell ref="T201:T203"/>
    <mergeCell ref="U201:U203"/>
    <mergeCell ref="V201:V203"/>
    <mergeCell ref="W201:W203"/>
    <mergeCell ref="Y201:Y203"/>
    <mergeCell ref="A204:A206"/>
    <mergeCell ref="B204:B206"/>
    <mergeCell ref="C204:C206"/>
    <mergeCell ref="D204:D206"/>
    <mergeCell ref="E204:E206"/>
    <mergeCell ref="F204:F206"/>
    <mergeCell ref="G204:G206"/>
    <mergeCell ref="H204:H206"/>
    <mergeCell ref="I204:I206"/>
    <mergeCell ref="J204:J206"/>
    <mergeCell ref="K204:K206"/>
    <mergeCell ref="L204:L206"/>
    <mergeCell ref="M204:M206"/>
    <mergeCell ref="N204:N206"/>
    <mergeCell ref="O204:O206"/>
    <mergeCell ref="P204:P206"/>
    <mergeCell ref="Q204:Q206"/>
    <mergeCell ref="R204:R206"/>
    <mergeCell ref="S204:S206"/>
    <mergeCell ref="T204:T206"/>
    <mergeCell ref="U204:U206"/>
    <mergeCell ref="V204:V206"/>
    <mergeCell ref="W204:W206"/>
    <mergeCell ref="Y204:Y206"/>
    <mergeCell ref="A207:A209"/>
    <mergeCell ref="B207:B209"/>
    <mergeCell ref="C207:C209"/>
    <mergeCell ref="D207:D209"/>
    <mergeCell ref="E207:E209"/>
    <mergeCell ref="F207:F209"/>
    <mergeCell ref="G207:G209"/>
    <mergeCell ref="H207:H209"/>
    <mergeCell ref="I207:I209"/>
    <mergeCell ref="J207:J209"/>
    <mergeCell ref="K207:K209"/>
    <mergeCell ref="L207:L209"/>
    <mergeCell ref="M207:M209"/>
    <mergeCell ref="N207:N209"/>
    <mergeCell ref="O207:O209"/>
    <mergeCell ref="P207:P209"/>
    <mergeCell ref="Q207:Q209"/>
    <mergeCell ref="R207:R209"/>
    <mergeCell ref="S207:S209"/>
    <mergeCell ref="T207:T209"/>
    <mergeCell ref="U207:U209"/>
    <mergeCell ref="V207:V209"/>
    <mergeCell ref="W207:W209"/>
    <mergeCell ref="Y207:Y209"/>
    <mergeCell ref="A210:A212"/>
    <mergeCell ref="B210:B212"/>
    <mergeCell ref="D210:D212"/>
    <mergeCell ref="E210:E212"/>
    <mergeCell ref="F210:F212"/>
    <mergeCell ref="G210:G212"/>
    <mergeCell ref="H210:H212"/>
    <mergeCell ref="I210:I212"/>
    <mergeCell ref="J210:J212"/>
    <mergeCell ref="K210:K212"/>
    <mergeCell ref="L210:L212"/>
    <mergeCell ref="M210:M212"/>
    <mergeCell ref="N210:N212"/>
    <mergeCell ref="O210:O212"/>
    <mergeCell ref="P210:P212"/>
    <mergeCell ref="Q210:Q212"/>
    <mergeCell ref="R210:R212"/>
    <mergeCell ref="S210:S212"/>
    <mergeCell ref="T210:T212"/>
    <mergeCell ref="U210:U212"/>
    <mergeCell ref="V210:V212"/>
    <mergeCell ref="W210:W212"/>
    <mergeCell ref="Y210:Y212"/>
    <mergeCell ref="A213:A215"/>
    <mergeCell ref="B213:B215"/>
    <mergeCell ref="C213:C215"/>
    <mergeCell ref="D213:D215"/>
    <mergeCell ref="E213:E215"/>
    <mergeCell ref="F213:F215"/>
    <mergeCell ref="G213:G215"/>
    <mergeCell ref="H213:H215"/>
    <mergeCell ref="I213:I215"/>
    <mergeCell ref="J213:J215"/>
    <mergeCell ref="K213:K215"/>
    <mergeCell ref="L213:L215"/>
    <mergeCell ref="M213:M215"/>
    <mergeCell ref="N213:N215"/>
    <mergeCell ref="O213:O215"/>
    <mergeCell ref="P213:P215"/>
    <mergeCell ref="Q213:Q215"/>
    <mergeCell ref="R213:R215"/>
    <mergeCell ref="S213:S215"/>
    <mergeCell ref="T213:T215"/>
    <mergeCell ref="U213:U215"/>
    <mergeCell ref="V213:V215"/>
    <mergeCell ref="W213:W215"/>
    <mergeCell ref="Y213:Y215"/>
    <mergeCell ref="A216:A218"/>
    <mergeCell ref="B216:B218"/>
    <mergeCell ref="C216:C218"/>
    <mergeCell ref="D216:D218"/>
    <mergeCell ref="E216:E218"/>
    <mergeCell ref="F216:F218"/>
    <mergeCell ref="G216:G218"/>
    <mergeCell ref="H216:H218"/>
    <mergeCell ref="I216:I218"/>
    <mergeCell ref="J216:J218"/>
    <mergeCell ref="K216:K218"/>
    <mergeCell ref="L216:L218"/>
    <mergeCell ref="M216:M218"/>
    <mergeCell ref="N216:N218"/>
    <mergeCell ref="O216:O218"/>
    <mergeCell ref="P216:P218"/>
    <mergeCell ref="Q216:Q218"/>
    <mergeCell ref="R216:R218"/>
    <mergeCell ref="S216:S218"/>
    <mergeCell ref="T216:T218"/>
    <mergeCell ref="U216:U218"/>
    <mergeCell ref="V216:V218"/>
    <mergeCell ref="W216:W218"/>
    <mergeCell ref="Y216:Y218"/>
    <mergeCell ref="A219:A221"/>
    <mergeCell ref="B219:B221"/>
    <mergeCell ref="D219:D221"/>
    <mergeCell ref="E219:E221"/>
    <mergeCell ref="F219:F221"/>
    <mergeCell ref="G219:G221"/>
    <mergeCell ref="H219:H221"/>
    <mergeCell ref="I219:I221"/>
    <mergeCell ref="J219:J221"/>
    <mergeCell ref="K219:K221"/>
    <mergeCell ref="L219:L221"/>
    <mergeCell ref="M219:M221"/>
    <mergeCell ref="N219:N221"/>
    <mergeCell ref="O219:O221"/>
    <mergeCell ref="P219:P221"/>
    <mergeCell ref="Q219:Q221"/>
    <mergeCell ref="R219:R221"/>
    <mergeCell ref="S219:S221"/>
    <mergeCell ref="T219:T221"/>
    <mergeCell ref="U219:U221"/>
    <mergeCell ref="V219:V221"/>
    <mergeCell ref="W219:W221"/>
    <mergeCell ref="Y219:Y221"/>
    <mergeCell ref="A222:A224"/>
    <mergeCell ref="B222:B224"/>
    <mergeCell ref="C222:C224"/>
    <mergeCell ref="D222:D224"/>
    <mergeCell ref="E222:E224"/>
    <mergeCell ref="F222:F224"/>
    <mergeCell ref="G222:G224"/>
    <mergeCell ref="H222:H224"/>
    <mergeCell ref="I222:I224"/>
    <mergeCell ref="J222:J224"/>
    <mergeCell ref="K222:K224"/>
    <mergeCell ref="L222:L224"/>
    <mergeCell ref="M222:M224"/>
    <mergeCell ref="N222:N224"/>
    <mergeCell ref="O222:O224"/>
    <mergeCell ref="P222:P224"/>
    <mergeCell ref="Q222:Q224"/>
    <mergeCell ref="R222:R224"/>
    <mergeCell ref="S222:S224"/>
    <mergeCell ref="T222:T224"/>
    <mergeCell ref="U222:U224"/>
    <mergeCell ref="V222:V224"/>
    <mergeCell ref="W222:W224"/>
    <mergeCell ref="Y222:Y224"/>
    <mergeCell ref="A225:A227"/>
    <mergeCell ref="B225:B227"/>
    <mergeCell ref="D225:D227"/>
    <mergeCell ref="E225:E227"/>
    <mergeCell ref="F225:F227"/>
    <mergeCell ref="G225:G227"/>
    <mergeCell ref="H225:H227"/>
    <mergeCell ref="I225:I227"/>
    <mergeCell ref="J225:J227"/>
    <mergeCell ref="K225:K227"/>
    <mergeCell ref="L225:L227"/>
    <mergeCell ref="M225:M227"/>
    <mergeCell ref="N225:N227"/>
    <mergeCell ref="O225:O227"/>
    <mergeCell ref="P225:P227"/>
    <mergeCell ref="Q225:Q227"/>
    <mergeCell ref="R225:R227"/>
    <mergeCell ref="S225:S227"/>
    <mergeCell ref="T225:T227"/>
    <mergeCell ref="U225:U227"/>
    <mergeCell ref="V225:V227"/>
    <mergeCell ref="W225:W227"/>
    <mergeCell ref="Y225:Y227"/>
    <mergeCell ref="A228:A230"/>
    <mergeCell ref="B228:B230"/>
    <mergeCell ref="C228:C230"/>
    <mergeCell ref="D228:D230"/>
    <mergeCell ref="E228:E230"/>
    <mergeCell ref="F228:F230"/>
    <mergeCell ref="G228:G230"/>
    <mergeCell ref="H228:H230"/>
    <mergeCell ref="I228:I230"/>
    <mergeCell ref="J228:J230"/>
    <mergeCell ref="K228:K230"/>
    <mergeCell ref="L228:L230"/>
    <mergeCell ref="M228:M230"/>
    <mergeCell ref="N228:N230"/>
    <mergeCell ref="O228:O230"/>
    <mergeCell ref="P228:P230"/>
    <mergeCell ref="Q228:Q230"/>
    <mergeCell ref="R228:R230"/>
    <mergeCell ref="S228:S230"/>
    <mergeCell ref="T228:T230"/>
    <mergeCell ref="U228:U230"/>
    <mergeCell ref="V228:V230"/>
    <mergeCell ref="W228:W230"/>
    <mergeCell ref="Y228:Y230"/>
    <mergeCell ref="A231:A234"/>
    <mergeCell ref="B231:B234"/>
    <mergeCell ref="D231:D234"/>
    <mergeCell ref="E231:E234"/>
    <mergeCell ref="F231:F234"/>
    <mergeCell ref="G231:G234"/>
    <mergeCell ref="H231:H234"/>
    <mergeCell ref="I231:I234"/>
    <mergeCell ref="J231:J234"/>
    <mergeCell ref="K231:K234"/>
    <mergeCell ref="L231:L234"/>
    <mergeCell ref="M231:M234"/>
    <mergeCell ref="N231:N234"/>
    <mergeCell ref="O231:O234"/>
    <mergeCell ref="P231:P234"/>
    <mergeCell ref="Q231:Q234"/>
    <mergeCell ref="R231:R234"/>
    <mergeCell ref="S231:S234"/>
    <mergeCell ref="T231:T234"/>
    <mergeCell ref="U231:U234"/>
    <mergeCell ref="V231:V234"/>
    <mergeCell ref="W231:W234"/>
    <mergeCell ref="Y231:Y234"/>
    <mergeCell ref="A235:A237"/>
    <mergeCell ref="B235:B237"/>
    <mergeCell ref="D235:D237"/>
    <mergeCell ref="E235:E237"/>
    <mergeCell ref="F235:F237"/>
    <mergeCell ref="G235:G237"/>
    <mergeCell ref="H235:H237"/>
    <mergeCell ref="I235:I237"/>
    <mergeCell ref="J235:J237"/>
    <mergeCell ref="K235:K237"/>
    <mergeCell ref="L235:L237"/>
    <mergeCell ref="M235:M237"/>
    <mergeCell ref="N235:N237"/>
    <mergeCell ref="O235:O237"/>
    <mergeCell ref="P235:P237"/>
    <mergeCell ref="Q235:Q237"/>
    <mergeCell ref="R235:R237"/>
    <mergeCell ref="S235:S237"/>
    <mergeCell ref="T235:T237"/>
    <mergeCell ref="U235:U237"/>
    <mergeCell ref="V235:V237"/>
    <mergeCell ref="W235:W237"/>
    <mergeCell ref="Y235:Y237"/>
    <mergeCell ref="A238:A241"/>
    <mergeCell ref="B238:B241"/>
    <mergeCell ref="D238:D241"/>
    <mergeCell ref="E238:E241"/>
    <mergeCell ref="F238:F241"/>
    <mergeCell ref="G238:G241"/>
    <mergeCell ref="H238:H241"/>
    <mergeCell ref="I238:I241"/>
    <mergeCell ref="J238:J241"/>
    <mergeCell ref="K238:K241"/>
    <mergeCell ref="L238:L241"/>
    <mergeCell ref="M238:M241"/>
    <mergeCell ref="N238:N241"/>
    <mergeCell ref="O238:O241"/>
    <mergeCell ref="P238:P241"/>
    <mergeCell ref="Q238:Q241"/>
    <mergeCell ref="R238:R241"/>
    <mergeCell ref="S238:S241"/>
    <mergeCell ref="T238:T241"/>
    <mergeCell ref="U238:U241"/>
    <mergeCell ref="V238:V241"/>
    <mergeCell ref="W238:W241"/>
    <mergeCell ref="Y238:Y241"/>
    <mergeCell ref="A242:A244"/>
    <mergeCell ref="B242:B244"/>
    <mergeCell ref="D242:D244"/>
    <mergeCell ref="E242:E244"/>
    <mergeCell ref="F242:F244"/>
    <mergeCell ref="G242:G244"/>
    <mergeCell ref="H242:H244"/>
    <mergeCell ref="I242:I244"/>
    <mergeCell ref="J242:J244"/>
    <mergeCell ref="K242:K244"/>
    <mergeCell ref="L242:L244"/>
    <mergeCell ref="M242:M244"/>
    <mergeCell ref="N242:N244"/>
    <mergeCell ref="O242:O244"/>
    <mergeCell ref="P242:P244"/>
    <mergeCell ref="Q242:Q244"/>
    <mergeCell ref="R242:R244"/>
    <mergeCell ref="S242:S244"/>
    <mergeCell ref="T242:T244"/>
    <mergeCell ref="U242:U244"/>
    <mergeCell ref="V242:V244"/>
    <mergeCell ref="W242:W244"/>
    <mergeCell ref="Y242:Y244"/>
    <mergeCell ref="A245:A248"/>
    <mergeCell ref="B245:B248"/>
    <mergeCell ref="D245:D246"/>
    <mergeCell ref="E245:E248"/>
    <mergeCell ref="F245:F248"/>
    <mergeCell ref="G245:G248"/>
    <mergeCell ref="H245:H248"/>
    <mergeCell ref="I245:I248"/>
    <mergeCell ref="J245:J248"/>
    <mergeCell ref="K245:K248"/>
    <mergeCell ref="L245:L248"/>
    <mergeCell ref="M245:M248"/>
    <mergeCell ref="N245:N248"/>
    <mergeCell ref="O245:O248"/>
    <mergeCell ref="P245:P248"/>
    <mergeCell ref="Q245:Q248"/>
    <mergeCell ref="R245:R248"/>
    <mergeCell ref="S245:S248"/>
    <mergeCell ref="T245:T248"/>
    <mergeCell ref="U245:U248"/>
    <mergeCell ref="V245:V248"/>
    <mergeCell ref="W245:W248"/>
    <mergeCell ref="Y245:Y248"/>
    <mergeCell ref="A249:A252"/>
    <mergeCell ref="B249:B252"/>
    <mergeCell ref="D249:D252"/>
    <mergeCell ref="E249:E252"/>
    <mergeCell ref="F249:F252"/>
    <mergeCell ref="G249:G252"/>
    <mergeCell ref="H249:H252"/>
    <mergeCell ref="I249:I252"/>
    <mergeCell ref="J249:J252"/>
    <mergeCell ref="K249:K252"/>
    <mergeCell ref="L249:L252"/>
    <mergeCell ref="M249:M252"/>
    <mergeCell ref="N249:N252"/>
    <mergeCell ref="O249:O252"/>
    <mergeCell ref="P249:P252"/>
    <mergeCell ref="Q249:Q252"/>
    <mergeCell ref="R249:R252"/>
    <mergeCell ref="S249:S252"/>
    <mergeCell ref="T249:T252"/>
    <mergeCell ref="U249:U252"/>
    <mergeCell ref="V249:V252"/>
    <mergeCell ref="W249:W252"/>
    <mergeCell ref="Y249:Y252"/>
    <mergeCell ref="A253:A255"/>
    <mergeCell ref="B253:B255"/>
    <mergeCell ref="D253:D255"/>
    <mergeCell ref="E253:E255"/>
    <mergeCell ref="F253:F255"/>
    <mergeCell ref="G253:G255"/>
    <mergeCell ref="H253:H255"/>
    <mergeCell ref="I253:I255"/>
    <mergeCell ref="J253:J255"/>
    <mergeCell ref="K253:K255"/>
    <mergeCell ref="L253:L255"/>
    <mergeCell ref="M253:M255"/>
    <mergeCell ref="N253:N255"/>
    <mergeCell ref="O253:O255"/>
    <mergeCell ref="P253:P255"/>
    <mergeCell ref="Q253:Q255"/>
    <mergeCell ref="R253:R255"/>
    <mergeCell ref="S253:S255"/>
    <mergeCell ref="T253:T255"/>
    <mergeCell ref="U253:U255"/>
    <mergeCell ref="V253:V255"/>
    <mergeCell ref="W253:W255"/>
    <mergeCell ref="Y253:Y255"/>
    <mergeCell ref="A256:A259"/>
    <mergeCell ref="B256:B259"/>
    <mergeCell ref="D256:D259"/>
    <mergeCell ref="E256:E259"/>
    <mergeCell ref="F256:F259"/>
    <mergeCell ref="G256:G259"/>
    <mergeCell ref="H256:H259"/>
    <mergeCell ref="I256:I259"/>
    <mergeCell ref="J256:J259"/>
    <mergeCell ref="K256:K259"/>
    <mergeCell ref="L256:L259"/>
    <mergeCell ref="M256:M259"/>
    <mergeCell ref="N256:N259"/>
    <mergeCell ref="O256:O259"/>
    <mergeCell ref="P256:P259"/>
    <mergeCell ref="Q256:Q259"/>
    <mergeCell ref="R256:R259"/>
    <mergeCell ref="S256:S259"/>
    <mergeCell ref="T256:T259"/>
    <mergeCell ref="U256:U259"/>
    <mergeCell ref="V256:V259"/>
    <mergeCell ref="W256:W259"/>
    <mergeCell ref="Y256:Y259"/>
    <mergeCell ref="A261:A263"/>
    <mergeCell ref="B261:B263"/>
    <mergeCell ref="E261:E263"/>
    <mergeCell ref="F261:F263"/>
    <mergeCell ref="G261:G263"/>
    <mergeCell ref="R261:R263"/>
    <mergeCell ref="S261:S263"/>
    <mergeCell ref="H261:H263"/>
    <mergeCell ref="I261:I263"/>
    <mergeCell ref="J261:J263"/>
    <mergeCell ref="K261:K263"/>
    <mergeCell ref="L261:L263"/>
    <mergeCell ref="M261:M263"/>
    <mergeCell ref="T261:T263"/>
    <mergeCell ref="U261:U263"/>
    <mergeCell ref="V261:V263"/>
    <mergeCell ref="W261:W263"/>
    <mergeCell ref="Y261:Y263"/>
    <mergeCell ref="B264:O264"/>
    <mergeCell ref="N261:N263"/>
    <mergeCell ref="O261:O263"/>
    <mergeCell ref="P261:P263"/>
    <mergeCell ref="Q261:Q263"/>
    <mergeCell ref="A265:A268"/>
    <mergeCell ref="B265:B268"/>
    <mergeCell ref="C265:C268"/>
    <mergeCell ref="D265:D268"/>
    <mergeCell ref="E265:E268"/>
    <mergeCell ref="F265:F268"/>
    <mergeCell ref="G265:G268"/>
    <mergeCell ref="H265:H268"/>
    <mergeCell ref="I265:I268"/>
    <mergeCell ref="J265:J268"/>
    <mergeCell ref="K265:K268"/>
    <mergeCell ref="L265:L268"/>
    <mergeCell ref="M265:M268"/>
    <mergeCell ref="N265:N268"/>
    <mergeCell ref="O265:O268"/>
    <mergeCell ref="P265:P268"/>
    <mergeCell ref="Q265:Q268"/>
    <mergeCell ref="R265:R268"/>
    <mergeCell ref="S265:S268"/>
    <mergeCell ref="T265:T268"/>
    <mergeCell ref="U265:U268"/>
    <mergeCell ref="V265:V268"/>
    <mergeCell ref="W265:W268"/>
    <mergeCell ref="Y265:Y268"/>
    <mergeCell ref="A269:A272"/>
    <mergeCell ref="B269:B272"/>
    <mergeCell ref="D269:D272"/>
    <mergeCell ref="E269:E272"/>
    <mergeCell ref="F269:F272"/>
    <mergeCell ref="G269:G272"/>
    <mergeCell ref="H269:H272"/>
    <mergeCell ref="I269:I272"/>
    <mergeCell ref="J269:J272"/>
    <mergeCell ref="K269:K272"/>
    <mergeCell ref="L269:L272"/>
    <mergeCell ref="M269:M272"/>
    <mergeCell ref="N269:N272"/>
    <mergeCell ref="O269:O272"/>
    <mergeCell ref="P269:P272"/>
    <mergeCell ref="Q269:Q272"/>
    <mergeCell ref="R269:R272"/>
    <mergeCell ref="S269:S272"/>
    <mergeCell ref="T269:T272"/>
    <mergeCell ref="U269:U272"/>
    <mergeCell ref="V269:V272"/>
    <mergeCell ref="W269:W272"/>
    <mergeCell ref="Y269:Y270"/>
    <mergeCell ref="A273:A275"/>
    <mergeCell ref="B273:B275"/>
    <mergeCell ref="C273:C275"/>
    <mergeCell ref="D273:D275"/>
    <mergeCell ref="E273:E275"/>
    <mergeCell ref="F273:F275"/>
    <mergeCell ref="G273:G275"/>
    <mergeCell ref="H273:H275"/>
    <mergeCell ref="I273:I275"/>
    <mergeCell ref="J273:J275"/>
    <mergeCell ref="K273:K275"/>
    <mergeCell ref="L273:L275"/>
    <mergeCell ref="M273:M275"/>
    <mergeCell ref="N273:N275"/>
    <mergeCell ref="O273:O275"/>
    <mergeCell ref="P273:P275"/>
    <mergeCell ref="Q273:Q275"/>
    <mergeCell ref="R273:R275"/>
    <mergeCell ref="S273:S275"/>
    <mergeCell ref="T273:T275"/>
    <mergeCell ref="U273:U275"/>
    <mergeCell ref="V273:V275"/>
    <mergeCell ref="W273:W275"/>
    <mergeCell ref="Y273:Y275"/>
    <mergeCell ref="A276:A278"/>
    <mergeCell ref="B276:B278"/>
    <mergeCell ref="C276:C278"/>
    <mergeCell ref="D276:D278"/>
    <mergeCell ref="E276:E278"/>
    <mergeCell ref="F276:F278"/>
    <mergeCell ref="G276:G278"/>
    <mergeCell ref="H276:H278"/>
    <mergeCell ref="I276:I278"/>
    <mergeCell ref="J276:J278"/>
    <mergeCell ref="K276:K278"/>
    <mergeCell ref="L276:L278"/>
    <mergeCell ref="M276:M278"/>
    <mergeCell ref="N276:N278"/>
    <mergeCell ref="O276:O278"/>
    <mergeCell ref="P276:P278"/>
    <mergeCell ref="Q276:Q278"/>
    <mergeCell ref="R276:R278"/>
    <mergeCell ref="S276:S278"/>
    <mergeCell ref="T276:T278"/>
    <mergeCell ref="U276:U278"/>
    <mergeCell ref="V276:V278"/>
    <mergeCell ref="W276:W278"/>
    <mergeCell ref="Y276:Y278"/>
    <mergeCell ref="A279:A282"/>
    <mergeCell ref="B279:B282"/>
    <mergeCell ref="C279:C281"/>
    <mergeCell ref="D279:D281"/>
    <mergeCell ref="E279:E282"/>
    <mergeCell ref="F279:F282"/>
    <mergeCell ref="G279:G282"/>
    <mergeCell ref="H279:H282"/>
    <mergeCell ref="I279:I282"/>
    <mergeCell ref="J279:J282"/>
    <mergeCell ref="K279:K282"/>
    <mergeCell ref="L279:L282"/>
    <mergeCell ref="M279:M282"/>
    <mergeCell ref="N279:N282"/>
    <mergeCell ref="O279:O282"/>
    <mergeCell ref="P279:P282"/>
    <mergeCell ref="Q279:Q282"/>
    <mergeCell ref="R279:R282"/>
    <mergeCell ref="S279:S282"/>
    <mergeCell ref="T279:T282"/>
    <mergeCell ref="U279:U282"/>
    <mergeCell ref="V279:V282"/>
    <mergeCell ref="W279:W282"/>
    <mergeCell ref="Y279:Y282"/>
    <mergeCell ref="A283:A285"/>
    <mergeCell ref="B283:B285"/>
    <mergeCell ref="C283:C284"/>
    <mergeCell ref="D283:D285"/>
    <mergeCell ref="E283:E285"/>
    <mergeCell ref="F283:F285"/>
    <mergeCell ref="G283:G285"/>
    <mergeCell ref="H283:H285"/>
    <mergeCell ref="I283:I285"/>
    <mergeCell ref="J283:J285"/>
    <mergeCell ref="K283:K285"/>
    <mergeCell ref="L283:L285"/>
    <mergeCell ref="M283:M285"/>
    <mergeCell ref="N283:N285"/>
    <mergeCell ref="O283:O285"/>
    <mergeCell ref="P283:P285"/>
    <mergeCell ref="Q283:Q285"/>
    <mergeCell ref="R283:R285"/>
    <mergeCell ref="S283:S285"/>
    <mergeCell ref="T283:T285"/>
    <mergeCell ref="U283:U285"/>
    <mergeCell ref="V283:V285"/>
    <mergeCell ref="W283:W285"/>
    <mergeCell ref="Y283:Y285"/>
    <mergeCell ref="A286:A288"/>
    <mergeCell ref="B286:B288"/>
    <mergeCell ref="C286:C288"/>
    <mergeCell ref="D286:D288"/>
    <mergeCell ref="E286:E288"/>
    <mergeCell ref="F286:F288"/>
    <mergeCell ref="G286:G288"/>
    <mergeCell ref="H286:H288"/>
    <mergeCell ref="I286:I288"/>
    <mergeCell ref="J286:J288"/>
    <mergeCell ref="K286:K288"/>
    <mergeCell ref="L286:L288"/>
    <mergeCell ref="M286:M288"/>
    <mergeCell ref="N286:N288"/>
    <mergeCell ref="O286:O288"/>
    <mergeCell ref="P286:P288"/>
    <mergeCell ref="Q286:Q288"/>
    <mergeCell ref="R286:R288"/>
    <mergeCell ref="S286:S288"/>
    <mergeCell ref="T286:T288"/>
    <mergeCell ref="U286:U288"/>
    <mergeCell ref="V286:V288"/>
    <mergeCell ref="W286:W288"/>
    <mergeCell ref="Y286:Y288"/>
    <mergeCell ref="A291:A294"/>
    <mergeCell ref="B291:B294"/>
    <mergeCell ref="C291:C293"/>
    <mergeCell ref="D291:D294"/>
    <mergeCell ref="E291:E294"/>
    <mergeCell ref="F291:F294"/>
    <mergeCell ref="G291:G294"/>
    <mergeCell ref="H291:H294"/>
    <mergeCell ref="I291:I294"/>
    <mergeCell ref="J291:J294"/>
    <mergeCell ref="K291:K294"/>
    <mergeCell ref="L291:L294"/>
    <mergeCell ref="M291:M294"/>
    <mergeCell ref="N291:N294"/>
    <mergeCell ref="O291:O294"/>
    <mergeCell ref="P291:P294"/>
    <mergeCell ref="Q291:Q294"/>
    <mergeCell ref="R291:R294"/>
    <mergeCell ref="S291:S294"/>
    <mergeCell ref="T291:T294"/>
    <mergeCell ref="U291:U294"/>
    <mergeCell ref="V291:V294"/>
    <mergeCell ref="W291:W294"/>
    <mergeCell ref="Y291:Y294"/>
    <mergeCell ref="A295:A298"/>
    <mergeCell ref="B295:B298"/>
    <mergeCell ref="C295:C296"/>
    <mergeCell ref="D295:D298"/>
    <mergeCell ref="E295:E298"/>
    <mergeCell ref="F295:F298"/>
    <mergeCell ref="G295:G298"/>
    <mergeCell ref="H295:H298"/>
    <mergeCell ref="I295:I298"/>
    <mergeCell ref="J295:J298"/>
    <mergeCell ref="K295:K298"/>
    <mergeCell ref="L295:L298"/>
    <mergeCell ref="M295:M298"/>
    <mergeCell ref="N295:N298"/>
    <mergeCell ref="O295:O298"/>
    <mergeCell ref="P295:P298"/>
    <mergeCell ref="Q295:Q298"/>
    <mergeCell ref="R295:R298"/>
    <mergeCell ref="S295:S298"/>
    <mergeCell ref="T295:T298"/>
    <mergeCell ref="U295:U298"/>
    <mergeCell ref="V295:V298"/>
    <mergeCell ref="W295:W298"/>
    <mergeCell ref="Y295:Y298"/>
    <mergeCell ref="A299:A301"/>
    <mergeCell ref="B299:B301"/>
    <mergeCell ref="C299:C301"/>
    <mergeCell ref="D299:D301"/>
    <mergeCell ref="E299:E301"/>
    <mergeCell ref="F299:F301"/>
    <mergeCell ref="G299:G301"/>
    <mergeCell ref="H299:H301"/>
    <mergeCell ref="I299:I301"/>
    <mergeCell ref="J299:J301"/>
    <mergeCell ref="K299:K301"/>
    <mergeCell ref="L299:L301"/>
    <mergeCell ref="M299:M301"/>
    <mergeCell ref="N299:N301"/>
    <mergeCell ref="O299:O301"/>
    <mergeCell ref="P299:P301"/>
    <mergeCell ref="Q299:Q301"/>
    <mergeCell ref="R299:R301"/>
    <mergeCell ref="S299:S301"/>
    <mergeCell ref="T299:T301"/>
    <mergeCell ref="U299:U301"/>
    <mergeCell ref="V299:V301"/>
    <mergeCell ref="W299:W301"/>
    <mergeCell ref="Y299:Y301"/>
    <mergeCell ref="A302:A305"/>
    <mergeCell ref="B302:B305"/>
    <mergeCell ref="C302:C305"/>
    <mergeCell ref="D302:D305"/>
    <mergeCell ref="E302:E305"/>
    <mergeCell ref="F302:F305"/>
    <mergeCell ref="G302:G305"/>
    <mergeCell ref="H302:H305"/>
    <mergeCell ref="I302:I305"/>
    <mergeCell ref="J302:J305"/>
    <mergeCell ref="K302:K305"/>
    <mergeCell ref="L302:L305"/>
    <mergeCell ref="M302:M305"/>
    <mergeCell ref="N302:N305"/>
    <mergeCell ref="O302:O305"/>
    <mergeCell ref="P302:P305"/>
    <mergeCell ref="Q302:Q305"/>
    <mergeCell ref="R302:R305"/>
    <mergeCell ref="S302:S305"/>
    <mergeCell ref="T302:T305"/>
    <mergeCell ref="U302:U305"/>
    <mergeCell ref="V302:V305"/>
    <mergeCell ref="W302:W305"/>
    <mergeCell ref="Y302:Y305"/>
    <mergeCell ref="A306:A308"/>
    <mergeCell ref="B306:B308"/>
    <mergeCell ref="C306:C308"/>
    <mergeCell ref="D306:D308"/>
    <mergeCell ref="E306:E308"/>
    <mergeCell ref="F306:F308"/>
    <mergeCell ref="G306:G308"/>
    <mergeCell ref="H306:H308"/>
    <mergeCell ref="I306:I308"/>
    <mergeCell ref="J306:J308"/>
    <mergeCell ref="L306:L308"/>
    <mergeCell ref="M306:M308"/>
    <mergeCell ref="N306:N308"/>
    <mergeCell ref="O306:O308"/>
    <mergeCell ref="P306:P308"/>
    <mergeCell ref="Q306:Q308"/>
    <mergeCell ref="R306:R308"/>
    <mergeCell ref="S306:S308"/>
    <mergeCell ref="T306:T308"/>
    <mergeCell ref="U306:U308"/>
    <mergeCell ref="V306:V308"/>
    <mergeCell ref="W306:W308"/>
    <mergeCell ref="Y306:Y308"/>
    <mergeCell ref="A309:A311"/>
    <mergeCell ref="B309:B311"/>
    <mergeCell ref="C309:C311"/>
    <mergeCell ref="D309:D311"/>
    <mergeCell ref="E309:E311"/>
    <mergeCell ref="F309:F311"/>
    <mergeCell ref="G309:G311"/>
    <mergeCell ref="H309:H311"/>
    <mergeCell ref="I309:I311"/>
    <mergeCell ref="J309:J311"/>
    <mergeCell ref="K309:K311"/>
    <mergeCell ref="L309:L311"/>
    <mergeCell ref="M309:M311"/>
    <mergeCell ref="N309:N311"/>
    <mergeCell ref="O309:O311"/>
    <mergeCell ref="P309:P311"/>
    <mergeCell ref="Q309:Q311"/>
    <mergeCell ref="R309:R311"/>
    <mergeCell ref="S309:S311"/>
    <mergeCell ref="T309:T311"/>
    <mergeCell ref="U309:U311"/>
    <mergeCell ref="V309:V311"/>
    <mergeCell ref="W309:W311"/>
    <mergeCell ref="Y309:Y311"/>
    <mergeCell ref="A312:A315"/>
    <mergeCell ref="B312:B315"/>
    <mergeCell ref="C312:C314"/>
    <mergeCell ref="D312:D315"/>
    <mergeCell ref="E312:E315"/>
    <mergeCell ref="F312:F315"/>
    <mergeCell ref="G312:G315"/>
    <mergeCell ref="H312:H315"/>
    <mergeCell ref="I312:I315"/>
    <mergeCell ref="J312:J315"/>
    <mergeCell ref="K312:K315"/>
    <mergeCell ref="L312:L315"/>
    <mergeCell ref="M312:M315"/>
    <mergeCell ref="N312:N315"/>
    <mergeCell ref="O312:O315"/>
    <mergeCell ref="P312:P315"/>
    <mergeCell ref="Q312:Q315"/>
    <mergeCell ref="R312:R315"/>
    <mergeCell ref="S312:S315"/>
    <mergeCell ref="T312:T315"/>
    <mergeCell ref="U312:U315"/>
    <mergeCell ref="V312:V315"/>
    <mergeCell ref="W312:W315"/>
    <mergeCell ref="Y312:Y314"/>
    <mergeCell ref="A316:A318"/>
    <mergeCell ref="B316:B318"/>
    <mergeCell ref="C316:C318"/>
    <mergeCell ref="D316:D318"/>
    <mergeCell ref="E316:E318"/>
    <mergeCell ref="F316:F318"/>
    <mergeCell ref="G316:G318"/>
    <mergeCell ref="H316:H318"/>
    <mergeCell ref="I316:I318"/>
    <mergeCell ref="J316:J318"/>
    <mergeCell ref="K316:K318"/>
    <mergeCell ref="L316:L318"/>
    <mergeCell ref="M316:M318"/>
    <mergeCell ref="N316:N318"/>
    <mergeCell ref="O316:O318"/>
    <mergeCell ref="P316:P318"/>
    <mergeCell ref="Q316:Q318"/>
    <mergeCell ref="R316:R318"/>
    <mergeCell ref="S316:S318"/>
    <mergeCell ref="T316:T318"/>
    <mergeCell ref="U316:U318"/>
    <mergeCell ref="V316:V318"/>
    <mergeCell ref="W316:W318"/>
    <mergeCell ref="Y316:Y318"/>
    <mergeCell ref="A319:A321"/>
    <mergeCell ref="B319:B321"/>
    <mergeCell ref="C319:C320"/>
    <mergeCell ref="D319:D321"/>
    <mergeCell ref="E319:E321"/>
    <mergeCell ref="F319:F321"/>
    <mergeCell ref="G319:G321"/>
    <mergeCell ref="H319:H321"/>
    <mergeCell ref="I319:I321"/>
    <mergeCell ref="J319:J321"/>
    <mergeCell ref="K319:K321"/>
    <mergeCell ref="L319:L321"/>
    <mergeCell ref="M319:M321"/>
    <mergeCell ref="N319:N321"/>
    <mergeCell ref="O319:O321"/>
    <mergeCell ref="P319:P321"/>
    <mergeCell ref="Q319:Q321"/>
    <mergeCell ref="R319:R321"/>
    <mergeCell ref="S319:S321"/>
    <mergeCell ref="T319:T321"/>
    <mergeCell ref="U319:U321"/>
    <mergeCell ref="V319:V321"/>
    <mergeCell ref="W319:W321"/>
    <mergeCell ref="Y319:Y321"/>
    <mergeCell ref="A322:A325"/>
    <mergeCell ref="B322:B325"/>
    <mergeCell ref="C322:C324"/>
    <mergeCell ref="D322:D325"/>
    <mergeCell ref="E322:E325"/>
    <mergeCell ref="F322:F325"/>
    <mergeCell ref="G322:G325"/>
    <mergeCell ref="H322:H325"/>
    <mergeCell ref="I322:I325"/>
    <mergeCell ref="J322:J325"/>
    <mergeCell ref="K322:K325"/>
    <mergeCell ref="L322:L325"/>
    <mergeCell ref="M322:M325"/>
    <mergeCell ref="N322:N325"/>
    <mergeCell ref="O322:O325"/>
    <mergeCell ref="P322:P325"/>
    <mergeCell ref="Q322:Q325"/>
    <mergeCell ref="R322:R325"/>
    <mergeCell ref="S322:S325"/>
    <mergeCell ref="T322:T325"/>
    <mergeCell ref="U322:U325"/>
    <mergeCell ref="V322:V325"/>
    <mergeCell ref="W322:W325"/>
    <mergeCell ref="Y322:Y325"/>
    <mergeCell ref="A326:A329"/>
    <mergeCell ref="B326:B329"/>
    <mergeCell ref="E326:E329"/>
    <mergeCell ref="F326:F329"/>
    <mergeCell ref="G326:G329"/>
    <mergeCell ref="H326:H329"/>
    <mergeCell ref="I326:I329"/>
    <mergeCell ref="J326:J329"/>
    <mergeCell ref="K326:K329"/>
    <mergeCell ref="L326:L329"/>
    <mergeCell ref="M326:M329"/>
    <mergeCell ref="N326:N329"/>
    <mergeCell ref="O326:O329"/>
    <mergeCell ref="P326:P329"/>
    <mergeCell ref="Q326:Q329"/>
    <mergeCell ref="R326:R329"/>
    <mergeCell ref="S326:S329"/>
    <mergeCell ref="T326:T329"/>
    <mergeCell ref="U326:U329"/>
    <mergeCell ref="V326:V329"/>
    <mergeCell ref="W326:W329"/>
    <mergeCell ref="Y326:Y329"/>
    <mergeCell ref="B330:O330"/>
    <mergeCell ref="B331:O332"/>
    <mergeCell ref="P331:P332"/>
    <mergeCell ref="Q331:Q332"/>
    <mergeCell ref="R331:R332"/>
    <mergeCell ref="S331:S332"/>
    <mergeCell ref="T331:T332"/>
    <mergeCell ref="U331:U332"/>
    <mergeCell ref="V331:V332"/>
    <mergeCell ref="W331:W332"/>
    <mergeCell ref="Y331:Y332"/>
    <mergeCell ref="A333:A337"/>
    <mergeCell ref="B333:B336"/>
    <mergeCell ref="C333:C335"/>
    <mergeCell ref="D333:D337"/>
    <mergeCell ref="E333:E337"/>
    <mergeCell ref="F333:F337"/>
    <mergeCell ref="G333:G337"/>
    <mergeCell ref="H333:H337"/>
    <mergeCell ref="I333:I337"/>
    <mergeCell ref="J333:J337"/>
    <mergeCell ref="K333:K337"/>
    <mergeCell ref="L333:L337"/>
    <mergeCell ref="M333:M337"/>
    <mergeCell ref="N333:N337"/>
    <mergeCell ref="O333:O337"/>
    <mergeCell ref="P333:P337"/>
    <mergeCell ref="Q333:Q337"/>
    <mergeCell ref="R333:R337"/>
    <mergeCell ref="S333:S337"/>
    <mergeCell ref="T333:T337"/>
    <mergeCell ref="U333:U337"/>
    <mergeCell ref="V333:V337"/>
    <mergeCell ref="W333:W337"/>
    <mergeCell ref="Y333:Y337"/>
    <mergeCell ref="A338:A342"/>
    <mergeCell ref="B338:B342"/>
    <mergeCell ref="C338:C342"/>
    <mergeCell ref="D338:D342"/>
    <mergeCell ref="E338:E342"/>
    <mergeCell ref="F338:F342"/>
    <mergeCell ref="G338:G342"/>
    <mergeCell ref="H338:H342"/>
    <mergeCell ref="I338:I342"/>
    <mergeCell ref="J338:J342"/>
    <mergeCell ref="K338:K342"/>
    <mergeCell ref="L338:L342"/>
    <mergeCell ref="M338:M342"/>
    <mergeCell ref="N338:N342"/>
    <mergeCell ref="O338:O342"/>
    <mergeCell ref="P338:P342"/>
    <mergeCell ref="Q338:Q342"/>
    <mergeCell ref="R338:R342"/>
    <mergeCell ref="S338:S342"/>
    <mergeCell ref="T338:T342"/>
    <mergeCell ref="U338:U342"/>
    <mergeCell ref="V338:V342"/>
    <mergeCell ref="W338:W342"/>
    <mergeCell ref="Y338:Y342"/>
    <mergeCell ref="A343:A347"/>
    <mergeCell ref="B343:B347"/>
    <mergeCell ref="D343:D347"/>
    <mergeCell ref="E343:E347"/>
    <mergeCell ref="F343:F347"/>
    <mergeCell ref="G343:G347"/>
    <mergeCell ref="H343:H347"/>
    <mergeCell ref="I343:I347"/>
    <mergeCell ref="J343:J347"/>
    <mergeCell ref="K343:K347"/>
    <mergeCell ref="L343:L347"/>
    <mergeCell ref="M343:M347"/>
    <mergeCell ref="N343:N347"/>
    <mergeCell ref="O343:O347"/>
    <mergeCell ref="P343:P347"/>
    <mergeCell ref="Q343:Q347"/>
    <mergeCell ref="R343:R347"/>
    <mergeCell ref="S343:S347"/>
    <mergeCell ref="T343:T347"/>
    <mergeCell ref="U343:U347"/>
    <mergeCell ref="V343:V347"/>
    <mergeCell ref="W343:W347"/>
    <mergeCell ref="Y343:Y347"/>
    <mergeCell ref="A348:A352"/>
    <mergeCell ref="B348:B352"/>
    <mergeCell ref="C348:C351"/>
    <mergeCell ref="D348:D352"/>
    <mergeCell ref="E348:E352"/>
    <mergeCell ref="F348:F352"/>
    <mergeCell ref="G348:G352"/>
    <mergeCell ref="H348:H352"/>
    <mergeCell ref="I348:I352"/>
    <mergeCell ref="J348:J352"/>
    <mergeCell ref="K348:K352"/>
    <mergeCell ref="L348:L352"/>
    <mergeCell ref="M348:M352"/>
    <mergeCell ref="N348:N352"/>
    <mergeCell ref="O348:O352"/>
    <mergeCell ref="P348:P352"/>
    <mergeCell ref="Q348:Q352"/>
    <mergeCell ref="R348:R352"/>
    <mergeCell ref="S348:S352"/>
    <mergeCell ref="T348:T352"/>
    <mergeCell ref="U348:U352"/>
    <mergeCell ref="V348:V352"/>
    <mergeCell ref="W348:W352"/>
    <mergeCell ref="Y348:Y352"/>
    <mergeCell ref="A353:A357"/>
    <mergeCell ref="B353:B357"/>
    <mergeCell ref="C353:C357"/>
    <mergeCell ref="D353:D357"/>
    <mergeCell ref="E353:E357"/>
    <mergeCell ref="F353:F357"/>
    <mergeCell ref="G353:G357"/>
    <mergeCell ref="H353:H357"/>
    <mergeCell ref="I353:I357"/>
    <mergeCell ref="J353:J357"/>
    <mergeCell ref="K353:K357"/>
    <mergeCell ref="L353:L357"/>
    <mergeCell ref="M353:M357"/>
    <mergeCell ref="N353:N357"/>
    <mergeCell ref="O353:O357"/>
    <mergeCell ref="P353:P357"/>
    <mergeCell ref="Q353:Q357"/>
    <mergeCell ref="R353:R357"/>
    <mergeCell ref="S353:S357"/>
    <mergeCell ref="T353:T357"/>
    <mergeCell ref="U353:U357"/>
    <mergeCell ref="V353:V357"/>
    <mergeCell ref="W353:W357"/>
    <mergeCell ref="Y353:Y357"/>
    <mergeCell ref="B358:B362"/>
    <mergeCell ref="D358:D362"/>
    <mergeCell ref="O358:O362"/>
    <mergeCell ref="A363:A367"/>
    <mergeCell ref="B363:B367"/>
    <mergeCell ref="C363:C366"/>
    <mergeCell ref="D363:D367"/>
    <mergeCell ref="E363:E367"/>
    <mergeCell ref="F363:F367"/>
    <mergeCell ref="G363:G367"/>
    <mergeCell ref="P363:P367"/>
    <mergeCell ref="Q363:Q367"/>
    <mergeCell ref="R363:R367"/>
    <mergeCell ref="S363:S367"/>
    <mergeCell ref="H363:H367"/>
    <mergeCell ref="I363:I367"/>
    <mergeCell ref="J363:J367"/>
    <mergeCell ref="K363:K367"/>
    <mergeCell ref="L363:L367"/>
    <mergeCell ref="M363:M367"/>
    <mergeCell ref="T363:T367"/>
    <mergeCell ref="U363:U367"/>
    <mergeCell ref="V363:V367"/>
    <mergeCell ref="W363:W367"/>
    <mergeCell ref="Y363:Y367"/>
    <mergeCell ref="B368:B372"/>
    <mergeCell ref="D368:D372"/>
    <mergeCell ref="O368:O372"/>
    <mergeCell ref="N363:N367"/>
    <mergeCell ref="O363:O367"/>
    <mergeCell ref="B373:B377"/>
    <mergeCell ref="D373:D377"/>
    <mergeCell ref="O373:O377"/>
    <mergeCell ref="B378:B382"/>
    <mergeCell ref="D378:D382"/>
    <mergeCell ref="O378:O382"/>
    <mergeCell ref="A383:A387"/>
    <mergeCell ref="B383:B387"/>
    <mergeCell ref="C383:C387"/>
    <mergeCell ref="D383:D387"/>
    <mergeCell ref="E383:E387"/>
    <mergeCell ref="F383:F387"/>
    <mergeCell ref="G383:G387"/>
    <mergeCell ref="H383:H387"/>
    <mergeCell ref="I383:I387"/>
    <mergeCell ref="J383:J387"/>
    <mergeCell ref="K383:K387"/>
    <mergeCell ref="L383:L387"/>
    <mergeCell ref="M383:M387"/>
    <mergeCell ref="N383:N387"/>
    <mergeCell ref="O383:O387"/>
    <mergeCell ref="P383:P387"/>
    <mergeCell ref="Q383:Q387"/>
    <mergeCell ref="R383:R387"/>
    <mergeCell ref="S383:S387"/>
    <mergeCell ref="T383:T387"/>
    <mergeCell ref="U383:U387"/>
    <mergeCell ref="V383:V387"/>
    <mergeCell ref="W383:W387"/>
    <mergeCell ref="Y383:Y387"/>
    <mergeCell ref="A388:A392"/>
    <mergeCell ref="B388:B392"/>
    <mergeCell ref="C388:C392"/>
    <mergeCell ref="D388:D392"/>
    <mergeCell ref="E388:E392"/>
    <mergeCell ref="F388:F392"/>
    <mergeCell ref="G388:G392"/>
    <mergeCell ref="H388:H392"/>
    <mergeCell ref="I388:I392"/>
    <mergeCell ref="J388:J392"/>
    <mergeCell ref="K388:K392"/>
    <mergeCell ref="L388:L392"/>
    <mergeCell ref="M388:M392"/>
    <mergeCell ref="N388:N392"/>
    <mergeCell ref="O388:O392"/>
    <mergeCell ref="P388:P392"/>
    <mergeCell ref="Q388:Q392"/>
    <mergeCell ref="R388:R392"/>
    <mergeCell ref="S388:S392"/>
    <mergeCell ref="T388:T392"/>
    <mergeCell ref="U388:U392"/>
    <mergeCell ref="V388:V392"/>
    <mergeCell ref="W388:W392"/>
    <mergeCell ref="Y388:Y392"/>
    <mergeCell ref="A393:A397"/>
    <mergeCell ref="B393:B397"/>
    <mergeCell ref="C393:C395"/>
    <mergeCell ref="D393:D397"/>
    <mergeCell ref="E393:E397"/>
    <mergeCell ref="F393:F397"/>
    <mergeCell ref="G393:G397"/>
    <mergeCell ref="H393:H397"/>
    <mergeCell ref="I393:I397"/>
    <mergeCell ref="J393:J397"/>
    <mergeCell ref="K393:K397"/>
    <mergeCell ref="L393:L397"/>
    <mergeCell ref="M393:M397"/>
    <mergeCell ref="N393:N397"/>
    <mergeCell ref="O393:O397"/>
    <mergeCell ref="P393:P397"/>
    <mergeCell ref="Q393:Q397"/>
    <mergeCell ref="R393:R397"/>
    <mergeCell ref="S393:S397"/>
    <mergeCell ref="T393:T397"/>
    <mergeCell ref="U393:U397"/>
    <mergeCell ref="V393:V397"/>
    <mergeCell ref="W393:W397"/>
    <mergeCell ref="Y393:Y397"/>
    <mergeCell ref="A398:A402"/>
    <mergeCell ref="B398:B402"/>
    <mergeCell ref="D398:D402"/>
    <mergeCell ref="E398:E402"/>
    <mergeCell ref="F398:F402"/>
    <mergeCell ref="G398:G402"/>
    <mergeCell ref="H398:H402"/>
    <mergeCell ref="I398:I402"/>
    <mergeCell ref="J398:J402"/>
    <mergeCell ref="K398:K402"/>
    <mergeCell ref="L398:L402"/>
    <mergeCell ref="M398:M402"/>
    <mergeCell ref="N398:N402"/>
    <mergeCell ref="O398:O402"/>
    <mergeCell ref="P398:P402"/>
    <mergeCell ref="Q398:Q402"/>
    <mergeCell ref="R398:R402"/>
    <mergeCell ref="S398:S402"/>
    <mergeCell ref="T398:T402"/>
    <mergeCell ref="U398:U402"/>
    <mergeCell ref="V398:V402"/>
    <mergeCell ref="W398:W402"/>
    <mergeCell ref="Y398:Y402"/>
    <mergeCell ref="A403:A407"/>
    <mergeCell ref="B403:B407"/>
    <mergeCell ref="C403:C407"/>
    <mergeCell ref="D403:D407"/>
    <mergeCell ref="E403:E407"/>
    <mergeCell ref="F403:F407"/>
    <mergeCell ref="G403:G407"/>
    <mergeCell ref="H403:H407"/>
    <mergeCell ref="I403:I407"/>
    <mergeCell ref="J403:J407"/>
    <mergeCell ref="K403:K407"/>
    <mergeCell ref="L403:L407"/>
    <mergeCell ref="M403:M407"/>
    <mergeCell ref="N403:N407"/>
    <mergeCell ref="O403:O407"/>
    <mergeCell ref="P403:P407"/>
    <mergeCell ref="Q403:Q407"/>
    <mergeCell ref="R403:R407"/>
    <mergeCell ref="S403:S407"/>
    <mergeCell ref="T403:T407"/>
    <mergeCell ref="U403:U407"/>
    <mergeCell ref="V403:V407"/>
    <mergeCell ref="W403:W407"/>
    <mergeCell ref="Y403:Y407"/>
    <mergeCell ref="A408:A412"/>
    <mergeCell ref="B408:B412"/>
    <mergeCell ref="D408:D412"/>
    <mergeCell ref="E408:E412"/>
    <mergeCell ref="F408:F412"/>
    <mergeCell ref="G408:G412"/>
    <mergeCell ref="H408:H412"/>
    <mergeCell ref="I408:I412"/>
    <mergeCell ref="J408:J412"/>
    <mergeCell ref="K408:K412"/>
    <mergeCell ref="L408:L412"/>
    <mergeCell ref="M408:M412"/>
    <mergeCell ref="N408:N412"/>
    <mergeCell ref="O408:O412"/>
    <mergeCell ref="P408:P412"/>
    <mergeCell ref="Q408:Q412"/>
    <mergeCell ref="R408:R412"/>
    <mergeCell ref="S408:S412"/>
    <mergeCell ref="T408:T412"/>
    <mergeCell ref="U408:U412"/>
    <mergeCell ref="V408:V412"/>
    <mergeCell ref="W408:W412"/>
    <mergeCell ref="Y408:Y412"/>
    <mergeCell ref="B413:O413"/>
    <mergeCell ref="A414:A417"/>
    <mergeCell ref="B414:B417"/>
    <mergeCell ref="C414:C417"/>
    <mergeCell ref="D414:D417"/>
    <mergeCell ref="E414:E417"/>
    <mergeCell ref="F414:F417"/>
    <mergeCell ref="G414:G417"/>
    <mergeCell ref="H414:H417"/>
    <mergeCell ref="I414:I417"/>
    <mergeCell ref="J414:J417"/>
    <mergeCell ref="K414:K417"/>
    <mergeCell ref="L414:L417"/>
    <mergeCell ref="M414:M417"/>
    <mergeCell ref="N414:N417"/>
    <mergeCell ref="O414:O417"/>
    <mergeCell ref="P414:P417"/>
    <mergeCell ref="Q414:Q417"/>
    <mergeCell ref="R414:R417"/>
    <mergeCell ref="S414:S417"/>
    <mergeCell ref="T414:T417"/>
    <mergeCell ref="U414:U417"/>
    <mergeCell ref="V414:V417"/>
    <mergeCell ref="W414:W417"/>
    <mergeCell ref="Y414:Y417"/>
    <mergeCell ref="A418:A420"/>
    <mergeCell ref="B418:B420"/>
    <mergeCell ref="D418:D420"/>
    <mergeCell ref="E418:E420"/>
    <mergeCell ref="F418:F420"/>
    <mergeCell ref="G418:G420"/>
    <mergeCell ref="H418:H420"/>
    <mergeCell ref="I418:I420"/>
    <mergeCell ref="J418:J420"/>
    <mergeCell ref="K418:K420"/>
    <mergeCell ref="L418:L420"/>
    <mergeCell ref="M418:M420"/>
    <mergeCell ref="N418:N420"/>
    <mergeCell ref="O418:O420"/>
    <mergeCell ref="P418:P420"/>
    <mergeCell ref="Q418:Q420"/>
    <mergeCell ref="R418:R420"/>
    <mergeCell ref="S418:S420"/>
    <mergeCell ref="T418:T420"/>
    <mergeCell ref="U418:U420"/>
    <mergeCell ref="V418:V420"/>
    <mergeCell ref="W418:W420"/>
    <mergeCell ref="Y418:Y420"/>
    <mergeCell ref="A421:A424"/>
    <mergeCell ref="B421:B424"/>
    <mergeCell ref="C421:C424"/>
    <mergeCell ref="D421:D424"/>
    <mergeCell ref="E421:E424"/>
    <mergeCell ref="F421:F424"/>
    <mergeCell ref="G421:G424"/>
    <mergeCell ref="H421:H424"/>
    <mergeCell ref="I421:I424"/>
    <mergeCell ref="J421:J424"/>
    <mergeCell ref="K421:K424"/>
    <mergeCell ref="L421:L424"/>
    <mergeCell ref="M421:M424"/>
    <mergeCell ref="N421:N424"/>
    <mergeCell ref="O421:O424"/>
    <mergeCell ref="P421:P424"/>
    <mergeCell ref="Q421:Q424"/>
    <mergeCell ref="R421:R424"/>
    <mergeCell ref="S421:S424"/>
    <mergeCell ref="T421:T424"/>
    <mergeCell ref="U421:U424"/>
    <mergeCell ref="V421:V424"/>
    <mergeCell ref="W421:W424"/>
    <mergeCell ref="Y421:Y424"/>
    <mergeCell ref="A425:A427"/>
    <mergeCell ref="B425:B427"/>
    <mergeCell ref="C425:C427"/>
    <mergeCell ref="D425:D427"/>
    <mergeCell ref="E425:E427"/>
    <mergeCell ref="F425:F427"/>
    <mergeCell ref="G425:G427"/>
    <mergeCell ref="H425:H427"/>
    <mergeCell ref="I425:I427"/>
    <mergeCell ref="J425:J427"/>
    <mergeCell ref="K425:K427"/>
    <mergeCell ref="L425:L427"/>
    <mergeCell ref="M425:M427"/>
    <mergeCell ref="N425:N427"/>
    <mergeCell ref="O425:O427"/>
    <mergeCell ref="P425:P427"/>
    <mergeCell ref="Q425:Q427"/>
    <mergeCell ref="R425:R427"/>
    <mergeCell ref="S425:S427"/>
    <mergeCell ref="T425:T427"/>
    <mergeCell ref="U425:U427"/>
    <mergeCell ref="V425:V427"/>
    <mergeCell ref="W425:W427"/>
    <mergeCell ref="Y425:Y427"/>
    <mergeCell ref="A428:A431"/>
    <mergeCell ref="B428:B431"/>
    <mergeCell ref="C428:C431"/>
    <mergeCell ref="D428:D431"/>
    <mergeCell ref="E428:E431"/>
    <mergeCell ref="F428:F431"/>
    <mergeCell ref="G428:G431"/>
    <mergeCell ref="H428:H431"/>
    <mergeCell ref="I428:I431"/>
    <mergeCell ref="J428:J431"/>
    <mergeCell ref="K428:K431"/>
    <mergeCell ref="L428:L431"/>
    <mergeCell ref="M428:M431"/>
    <mergeCell ref="N428:N431"/>
    <mergeCell ref="O428:O431"/>
    <mergeCell ref="P428:P431"/>
    <mergeCell ref="Q428:Q431"/>
    <mergeCell ref="R428:R431"/>
    <mergeCell ref="S428:S431"/>
    <mergeCell ref="T428:T431"/>
    <mergeCell ref="U428:U431"/>
    <mergeCell ref="V428:V431"/>
    <mergeCell ref="W428:W431"/>
    <mergeCell ref="Y428:Y431"/>
    <mergeCell ref="B432:O432"/>
    <mergeCell ref="A433:A437"/>
    <mergeCell ref="B433:B437"/>
    <mergeCell ref="C433:C434"/>
    <mergeCell ref="D433:D437"/>
    <mergeCell ref="E433:E437"/>
    <mergeCell ref="F433:F437"/>
    <mergeCell ref="G433:G437"/>
    <mergeCell ref="H433:H437"/>
    <mergeCell ref="I433:I437"/>
    <mergeCell ref="J433:J437"/>
    <mergeCell ref="K433:K437"/>
    <mergeCell ref="L433:L437"/>
    <mergeCell ref="M433:M437"/>
    <mergeCell ref="N433:N437"/>
    <mergeCell ref="O433:O437"/>
    <mergeCell ref="P433:P437"/>
    <mergeCell ref="Q433:Q437"/>
    <mergeCell ref="R433:R437"/>
    <mergeCell ref="S433:S437"/>
    <mergeCell ref="T433:T437"/>
    <mergeCell ref="U433:U437"/>
    <mergeCell ref="V433:V437"/>
    <mergeCell ref="W433:W437"/>
    <mergeCell ref="Y433:Y437"/>
    <mergeCell ref="A438:A442"/>
    <mergeCell ref="B438:B442"/>
    <mergeCell ref="C438:C442"/>
    <mergeCell ref="D438:D442"/>
    <mergeCell ref="E438:E442"/>
    <mergeCell ref="F438:F442"/>
    <mergeCell ref="G438:G442"/>
    <mergeCell ref="H438:H442"/>
    <mergeCell ref="I438:I442"/>
    <mergeCell ref="J438:J442"/>
    <mergeCell ref="K438:K442"/>
    <mergeCell ref="L438:L442"/>
    <mergeCell ref="M438:M442"/>
    <mergeCell ref="N438:N442"/>
    <mergeCell ref="O438:O442"/>
    <mergeCell ref="P438:P442"/>
    <mergeCell ref="Q438:Q442"/>
    <mergeCell ref="R438:R442"/>
    <mergeCell ref="S438:S442"/>
    <mergeCell ref="T438:T442"/>
    <mergeCell ref="U438:U442"/>
    <mergeCell ref="V438:V442"/>
    <mergeCell ref="W438:W442"/>
    <mergeCell ref="Y438:Y442"/>
    <mergeCell ref="A443:A447"/>
    <mergeCell ref="B443:B447"/>
    <mergeCell ref="C443:C447"/>
    <mergeCell ref="D443:D447"/>
    <mergeCell ref="E443:E447"/>
    <mergeCell ref="F443:F447"/>
    <mergeCell ref="G443:G447"/>
    <mergeCell ref="H443:H447"/>
    <mergeCell ref="I443:I447"/>
    <mergeCell ref="J443:J447"/>
    <mergeCell ref="K443:K447"/>
    <mergeCell ref="L443:L447"/>
    <mergeCell ref="M443:M447"/>
    <mergeCell ref="N443:N447"/>
    <mergeCell ref="O443:O447"/>
    <mergeCell ref="P443:P447"/>
    <mergeCell ref="Q443:Q447"/>
    <mergeCell ref="R443:R447"/>
    <mergeCell ref="S443:S447"/>
    <mergeCell ref="T443:T447"/>
    <mergeCell ref="U443:U447"/>
    <mergeCell ref="V443:V447"/>
    <mergeCell ref="W443:W447"/>
    <mergeCell ref="Y443:Y447"/>
    <mergeCell ref="A448:A452"/>
    <mergeCell ref="B448:B452"/>
    <mergeCell ref="C448:C452"/>
    <mergeCell ref="D448:D452"/>
    <mergeCell ref="E448:E452"/>
    <mergeCell ref="F448:F452"/>
    <mergeCell ref="G448:G452"/>
    <mergeCell ref="H448:H452"/>
    <mergeCell ref="I448:I452"/>
    <mergeCell ref="J448:J452"/>
    <mergeCell ref="K448:K452"/>
    <mergeCell ref="L448:L452"/>
    <mergeCell ref="M448:M452"/>
    <mergeCell ref="N448:N452"/>
    <mergeCell ref="O448:O452"/>
    <mergeCell ref="P448:P452"/>
    <mergeCell ref="Q448:Q452"/>
    <mergeCell ref="R448:R452"/>
    <mergeCell ref="S448:S452"/>
    <mergeCell ref="T448:T452"/>
    <mergeCell ref="U448:U452"/>
    <mergeCell ref="V448:V452"/>
    <mergeCell ref="W448:W452"/>
    <mergeCell ref="Y448:Y452"/>
    <mergeCell ref="A453:A458"/>
    <mergeCell ref="B453:B458"/>
    <mergeCell ref="D453:D458"/>
    <mergeCell ref="E453:E458"/>
    <mergeCell ref="F453:F458"/>
    <mergeCell ref="G453:G458"/>
    <mergeCell ref="H453:H458"/>
    <mergeCell ref="I453:I458"/>
    <mergeCell ref="J453:J458"/>
    <mergeCell ref="K453:K458"/>
    <mergeCell ref="L453:L458"/>
    <mergeCell ref="M453:M458"/>
    <mergeCell ref="N453:N458"/>
    <mergeCell ref="O453:O458"/>
    <mergeCell ref="P453:P458"/>
    <mergeCell ref="Q453:Q458"/>
    <mergeCell ref="R453:R458"/>
    <mergeCell ref="S453:S458"/>
    <mergeCell ref="T453:T458"/>
    <mergeCell ref="U453:U458"/>
    <mergeCell ref="V453:V458"/>
    <mergeCell ref="W453:W458"/>
    <mergeCell ref="Y453:Y458"/>
    <mergeCell ref="D459:O459"/>
    <mergeCell ref="A460:A463"/>
    <mergeCell ref="B460:B463"/>
    <mergeCell ref="D460:D463"/>
    <mergeCell ref="E460:E463"/>
    <mergeCell ref="F460:F463"/>
    <mergeCell ref="G460:G463"/>
    <mergeCell ref="H460:H463"/>
    <mergeCell ref="I460:I463"/>
    <mergeCell ref="J460:J463"/>
    <mergeCell ref="K460:K463"/>
    <mergeCell ref="L460:L463"/>
    <mergeCell ref="M460:M463"/>
    <mergeCell ref="N460:N463"/>
    <mergeCell ref="O460:O463"/>
    <mergeCell ref="P460:P463"/>
    <mergeCell ref="Q460:Q463"/>
    <mergeCell ref="R460:R463"/>
    <mergeCell ref="S460:S463"/>
    <mergeCell ref="T460:T463"/>
    <mergeCell ref="U460:U463"/>
    <mergeCell ref="V460:V463"/>
    <mergeCell ref="W460:W463"/>
    <mergeCell ref="Y460:Y463"/>
    <mergeCell ref="A464:A467"/>
    <mergeCell ref="B464:B467"/>
    <mergeCell ref="D464:D467"/>
    <mergeCell ref="E464:E467"/>
    <mergeCell ref="F464:F467"/>
    <mergeCell ref="G464:G467"/>
    <mergeCell ref="H464:H467"/>
    <mergeCell ref="I464:I467"/>
    <mergeCell ref="J464:J467"/>
    <mergeCell ref="K464:K467"/>
    <mergeCell ref="L464:L467"/>
    <mergeCell ref="M464:M467"/>
    <mergeCell ref="N464:N467"/>
    <mergeCell ref="O464:O467"/>
    <mergeCell ref="P464:P467"/>
    <mergeCell ref="Q464:Q467"/>
    <mergeCell ref="R464:R467"/>
    <mergeCell ref="S464:S467"/>
    <mergeCell ref="T464:T467"/>
    <mergeCell ref="U464:U467"/>
    <mergeCell ref="V464:V467"/>
    <mergeCell ref="W464:W467"/>
    <mergeCell ref="Y464:Y467"/>
    <mergeCell ref="A468:A471"/>
    <mergeCell ref="B468:B471"/>
    <mergeCell ref="D468:D471"/>
    <mergeCell ref="E468:E471"/>
    <mergeCell ref="F468:F471"/>
    <mergeCell ref="G468:G471"/>
    <mergeCell ref="H468:H471"/>
    <mergeCell ref="I468:I471"/>
    <mergeCell ref="J468:J471"/>
    <mergeCell ref="K468:K471"/>
    <mergeCell ref="L468:L471"/>
    <mergeCell ref="M468:M471"/>
    <mergeCell ref="N468:N471"/>
    <mergeCell ref="O468:O471"/>
    <mergeCell ref="P468:P471"/>
    <mergeCell ref="Q468:Q471"/>
    <mergeCell ref="R468:R471"/>
    <mergeCell ref="S468:S471"/>
    <mergeCell ref="T468:T471"/>
    <mergeCell ref="U468:U471"/>
    <mergeCell ref="V468:V471"/>
    <mergeCell ref="W468:W471"/>
    <mergeCell ref="Y468:Y471"/>
    <mergeCell ref="A472:A475"/>
    <mergeCell ref="B472:B475"/>
    <mergeCell ref="D472:D475"/>
    <mergeCell ref="E472:E475"/>
    <mergeCell ref="F472:F475"/>
    <mergeCell ref="G472:G475"/>
    <mergeCell ref="H472:H475"/>
    <mergeCell ref="I472:I475"/>
    <mergeCell ref="J472:J475"/>
    <mergeCell ref="K472:K475"/>
    <mergeCell ref="L472:L475"/>
    <mergeCell ref="M472:M475"/>
    <mergeCell ref="N472:N475"/>
    <mergeCell ref="O472:O475"/>
    <mergeCell ref="P472:P475"/>
    <mergeCell ref="Q472:Q475"/>
    <mergeCell ref="R472:R475"/>
    <mergeCell ref="S472:S475"/>
    <mergeCell ref="T472:T475"/>
    <mergeCell ref="U472:U475"/>
    <mergeCell ref="V472:V475"/>
    <mergeCell ref="W472:W475"/>
    <mergeCell ref="Y472:Y475"/>
    <mergeCell ref="A476:A479"/>
    <mergeCell ref="B476:B479"/>
    <mergeCell ref="D476:D479"/>
    <mergeCell ref="E476:E479"/>
    <mergeCell ref="F476:F479"/>
    <mergeCell ref="G476:G479"/>
    <mergeCell ref="H476:H479"/>
    <mergeCell ref="I476:I479"/>
    <mergeCell ref="J476:J479"/>
    <mergeCell ref="K476:K479"/>
    <mergeCell ref="L476:L479"/>
    <mergeCell ref="M476:M479"/>
    <mergeCell ref="N476:N479"/>
    <mergeCell ref="O476:O479"/>
    <mergeCell ref="P476:P479"/>
    <mergeCell ref="Q476:Q479"/>
    <mergeCell ref="R476:R479"/>
    <mergeCell ref="S476:S479"/>
    <mergeCell ref="T476:T479"/>
    <mergeCell ref="U476:U479"/>
    <mergeCell ref="V476:V479"/>
    <mergeCell ref="W476:W479"/>
    <mergeCell ref="Y476:Y479"/>
    <mergeCell ref="A480:A483"/>
    <mergeCell ref="B480:B483"/>
    <mergeCell ref="D480:D483"/>
    <mergeCell ref="E480:E483"/>
    <mergeCell ref="F480:F483"/>
    <mergeCell ref="G480:G483"/>
    <mergeCell ref="H480:H483"/>
    <mergeCell ref="I480:I483"/>
    <mergeCell ref="J480:J483"/>
    <mergeCell ref="K480:K483"/>
    <mergeCell ref="L480:L483"/>
    <mergeCell ref="M480:M483"/>
    <mergeCell ref="N480:N483"/>
    <mergeCell ref="O480:O483"/>
    <mergeCell ref="P480:P483"/>
    <mergeCell ref="Q480:Q483"/>
    <mergeCell ref="R480:R483"/>
    <mergeCell ref="S480:S483"/>
    <mergeCell ref="T480:T483"/>
    <mergeCell ref="U480:U483"/>
    <mergeCell ref="V480:V483"/>
    <mergeCell ref="W480:W483"/>
    <mergeCell ref="Y480:Y483"/>
    <mergeCell ref="A484:A487"/>
    <mergeCell ref="B484:B487"/>
    <mergeCell ref="D484:D487"/>
    <mergeCell ref="E484:E487"/>
    <mergeCell ref="F484:F487"/>
    <mergeCell ref="G484:G487"/>
    <mergeCell ref="H484:H487"/>
    <mergeCell ref="I484:I487"/>
    <mergeCell ref="J484:J487"/>
    <mergeCell ref="K484:K487"/>
    <mergeCell ref="L484:L487"/>
    <mergeCell ref="M484:M487"/>
    <mergeCell ref="N484:N487"/>
    <mergeCell ref="O484:O487"/>
    <mergeCell ref="P484:P487"/>
    <mergeCell ref="Q484:Q487"/>
    <mergeCell ref="R484:R487"/>
    <mergeCell ref="S484:S487"/>
    <mergeCell ref="T484:T487"/>
    <mergeCell ref="U484:U487"/>
    <mergeCell ref="V484:V487"/>
    <mergeCell ref="W484:W487"/>
    <mergeCell ref="Y484:Y487"/>
    <mergeCell ref="A488:A491"/>
    <mergeCell ref="B488:B491"/>
    <mergeCell ref="D488:D491"/>
    <mergeCell ref="E488:E491"/>
    <mergeCell ref="F488:F491"/>
    <mergeCell ref="G488:G491"/>
    <mergeCell ref="H488:H491"/>
    <mergeCell ref="I488:I491"/>
    <mergeCell ref="J488:J491"/>
    <mergeCell ref="K488:K491"/>
    <mergeCell ref="L488:L491"/>
    <mergeCell ref="M488:M491"/>
    <mergeCell ref="N488:N491"/>
    <mergeCell ref="O488:O491"/>
    <mergeCell ref="P488:P491"/>
    <mergeCell ref="Q488:Q491"/>
    <mergeCell ref="R488:R491"/>
    <mergeCell ref="S488:S491"/>
    <mergeCell ref="T488:T491"/>
    <mergeCell ref="U488:U491"/>
    <mergeCell ref="V488:V491"/>
    <mergeCell ref="W488:W491"/>
    <mergeCell ref="Y488:Y491"/>
    <mergeCell ref="A492:A495"/>
    <mergeCell ref="B492:B495"/>
    <mergeCell ref="D492:D495"/>
    <mergeCell ref="E492:E495"/>
    <mergeCell ref="F492:F495"/>
    <mergeCell ref="G492:G495"/>
    <mergeCell ref="H492:H495"/>
    <mergeCell ref="I492:I495"/>
    <mergeCell ref="J492:J495"/>
    <mergeCell ref="K492:K495"/>
    <mergeCell ref="L492:L495"/>
    <mergeCell ref="M492:M495"/>
    <mergeCell ref="N492:N495"/>
    <mergeCell ref="O492:O495"/>
    <mergeCell ref="P492:P495"/>
    <mergeCell ref="Q492:Q495"/>
    <mergeCell ref="R492:R495"/>
    <mergeCell ref="S492:S495"/>
    <mergeCell ref="T492:T495"/>
    <mergeCell ref="U492:U495"/>
    <mergeCell ref="V492:V495"/>
    <mergeCell ref="W492:W495"/>
    <mergeCell ref="Y492:Y495"/>
    <mergeCell ref="A496:A499"/>
    <mergeCell ref="B496:B499"/>
    <mergeCell ref="D496:D499"/>
    <mergeCell ref="E496:E499"/>
    <mergeCell ref="F496:F499"/>
    <mergeCell ref="G496:G499"/>
    <mergeCell ref="H496:H499"/>
    <mergeCell ref="I496:I499"/>
    <mergeCell ref="J496:J499"/>
    <mergeCell ref="K496:K499"/>
    <mergeCell ref="L496:L499"/>
    <mergeCell ref="M496:M499"/>
    <mergeCell ref="N496:N499"/>
    <mergeCell ref="O496:O499"/>
    <mergeCell ref="P496:P499"/>
    <mergeCell ref="Q496:Q499"/>
    <mergeCell ref="R496:R499"/>
    <mergeCell ref="S496:S499"/>
    <mergeCell ref="T496:T499"/>
    <mergeCell ref="U496:U499"/>
    <mergeCell ref="V496:V499"/>
    <mergeCell ref="W496:W499"/>
    <mergeCell ref="Y496:Y499"/>
    <mergeCell ref="A500:A503"/>
    <mergeCell ref="B500:B503"/>
    <mergeCell ref="D500:D503"/>
    <mergeCell ref="E500:E503"/>
    <mergeCell ref="F500:F503"/>
    <mergeCell ref="G500:G503"/>
    <mergeCell ref="H500:H503"/>
    <mergeCell ref="I500:I503"/>
    <mergeCell ref="J500:J503"/>
    <mergeCell ref="K500:K503"/>
    <mergeCell ref="L500:L503"/>
    <mergeCell ref="M500:M503"/>
    <mergeCell ref="N500:N503"/>
    <mergeCell ref="O500:O503"/>
    <mergeCell ref="P500:P503"/>
    <mergeCell ref="Q500:Q503"/>
    <mergeCell ref="R500:R503"/>
    <mergeCell ref="S500:S503"/>
    <mergeCell ref="T500:T503"/>
    <mergeCell ref="U500:U503"/>
    <mergeCell ref="V500:V503"/>
    <mergeCell ref="W500:W503"/>
    <mergeCell ref="Y500:Y503"/>
    <mergeCell ref="A504:A507"/>
    <mergeCell ref="B504:B507"/>
    <mergeCell ref="D504:D507"/>
    <mergeCell ref="E504:E507"/>
    <mergeCell ref="F504:F507"/>
    <mergeCell ref="G504:G507"/>
    <mergeCell ref="H504:H507"/>
    <mergeCell ref="I504:I507"/>
    <mergeCell ref="J504:J507"/>
    <mergeCell ref="K504:K507"/>
    <mergeCell ref="L504:L507"/>
    <mergeCell ref="M504:M507"/>
    <mergeCell ref="N504:N507"/>
    <mergeCell ref="O504:O507"/>
    <mergeCell ref="P504:P507"/>
    <mergeCell ref="Q504:Q507"/>
    <mergeCell ref="R504:R507"/>
    <mergeCell ref="S504:S507"/>
    <mergeCell ref="T504:T507"/>
    <mergeCell ref="U504:U507"/>
    <mergeCell ref="V504:V507"/>
    <mergeCell ref="W504:W507"/>
    <mergeCell ref="Y504:Y507"/>
    <mergeCell ref="A508:A511"/>
    <mergeCell ref="B508:B511"/>
    <mergeCell ref="D508:D511"/>
    <mergeCell ref="E508:E511"/>
    <mergeCell ref="F508:F511"/>
    <mergeCell ref="G508:G511"/>
    <mergeCell ref="H508:H511"/>
    <mergeCell ref="I508:I511"/>
    <mergeCell ref="J508:J511"/>
    <mergeCell ref="K508:K511"/>
    <mergeCell ref="L508:L511"/>
    <mergeCell ref="M508:M511"/>
    <mergeCell ref="N508:N511"/>
    <mergeCell ref="O508:O511"/>
    <mergeCell ref="P508:P511"/>
    <mergeCell ref="Q508:Q511"/>
    <mergeCell ref="R508:R511"/>
    <mergeCell ref="S508:S511"/>
    <mergeCell ref="T508:T511"/>
    <mergeCell ref="U508:U511"/>
    <mergeCell ref="V508:V511"/>
    <mergeCell ref="W508:W511"/>
    <mergeCell ref="Y508:Y511"/>
    <mergeCell ref="A512:A515"/>
    <mergeCell ref="B512:B515"/>
    <mergeCell ref="D512:D515"/>
    <mergeCell ref="E512:E515"/>
    <mergeCell ref="F512:F515"/>
    <mergeCell ref="G512:G515"/>
    <mergeCell ref="H512:H515"/>
    <mergeCell ref="I512:I515"/>
    <mergeCell ref="J512:J515"/>
    <mergeCell ref="K512:K515"/>
    <mergeCell ref="L512:L515"/>
    <mergeCell ref="M512:M515"/>
    <mergeCell ref="N512:N515"/>
    <mergeCell ref="O512:O515"/>
    <mergeCell ref="P512:P515"/>
    <mergeCell ref="Q512:Q515"/>
    <mergeCell ref="R512:R515"/>
    <mergeCell ref="S512:S515"/>
    <mergeCell ref="T512:T515"/>
    <mergeCell ref="U512:U515"/>
    <mergeCell ref="V512:V515"/>
    <mergeCell ref="W512:W515"/>
    <mergeCell ref="Y512:Y515"/>
    <mergeCell ref="A516:A519"/>
    <mergeCell ref="B516:B519"/>
    <mergeCell ref="D516:D519"/>
    <mergeCell ref="E516:E519"/>
    <mergeCell ref="F516:F519"/>
    <mergeCell ref="G516:G519"/>
    <mergeCell ref="H516:H519"/>
    <mergeCell ref="I516:I519"/>
    <mergeCell ref="J516:J519"/>
    <mergeCell ref="K516:K519"/>
    <mergeCell ref="L516:L519"/>
    <mergeCell ref="M516:M519"/>
    <mergeCell ref="N516:N519"/>
    <mergeCell ref="O516:O519"/>
    <mergeCell ref="P516:P519"/>
    <mergeCell ref="Q516:Q519"/>
    <mergeCell ref="R516:R519"/>
    <mergeCell ref="S516:S519"/>
    <mergeCell ref="T516:T519"/>
    <mergeCell ref="U516:U519"/>
    <mergeCell ref="V516:V519"/>
    <mergeCell ref="W516:W519"/>
    <mergeCell ref="Y516:Y519"/>
    <mergeCell ref="A520:A523"/>
    <mergeCell ref="B520:B523"/>
    <mergeCell ref="D520:D523"/>
    <mergeCell ref="E520:E523"/>
    <mergeCell ref="F520:F523"/>
    <mergeCell ref="G520:G523"/>
    <mergeCell ref="H520:H523"/>
    <mergeCell ref="I520:I523"/>
    <mergeCell ref="J520:J523"/>
    <mergeCell ref="K520:K523"/>
    <mergeCell ref="L520:L523"/>
    <mergeCell ref="M520:M523"/>
    <mergeCell ref="N520:N523"/>
    <mergeCell ref="O520:O523"/>
    <mergeCell ref="P520:P523"/>
    <mergeCell ref="Q520:Q523"/>
    <mergeCell ref="R520:R523"/>
    <mergeCell ref="S520:S523"/>
    <mergeCell ref="T520:T523"/>
    <mergeCell ref="U520:U523"/>
    <mergeCell ref="V520:V523"/>
    <mergeCell ref="W520:W523"/>
    <mergeCell ref="Y520:Y523"/>
    <mergeCell ref="A524:A527"/>
    <mergeCell ref="B524:B527"/>
    <mergeCell ref="D524:D527"/>
    <mergeCell ref="E524:E527"/>
    <mergeCell ref="F524:F527"/>
    <mergeCell ref="G524:G527"/>
    <mergeCell ref="H524:H527"/>
    <mergeCell ref="I524:I527"/>
    <mergeCell ref="J524:J527"/>
    <mergeCell ref="K524:K527"/>
    <mergeCell ref="L524:L527"/>
    <mergeCell ref="M524:M527"/>
    <mergeCell ref="N524:N527"/>
    <mergeCell ref="O524:O527"/>
    <mergeCell ref="P524:P527"/>
    <mergeCell ref="Q524:Q527"/>
    <mergeCell ref="R524:R527"/>
    <mergeCell ref="S524:S527"/>
    <mergeCell ref="T524:T527"/>
    <mergeCell ref="U524:U527"/>
    <mergeCell ref="V524:V527"/>
    <mergeCell ref="W524:W527"/>
    <mergeCell ref="Y524:Y527"/>
    <mergeCell ref="A528:A531"/>
    <mergeCell ref="B528:B531"/>
    <mergeCell ref="D528:D531"/>
    <mergeCell ref="E528:E531"/>
    <mergeCell ref="F528:F531"/>
    <mergeCell ref="G528:G531"/>
    <mergeCell ref="H528:H531"/>
    <mergeCell ref="I528:I531"/>
    <mergeCell ref="J528:J531"/>
    <mergeCell ref="K528:K531"/>
    <mergeCell ref="L528:L531"/>
    <mergeCell ref="M528:M531"/>
    <mergeCell ref="N528:N531"/>
    <mergeCell ref="O528:O531"/>
    <mergeCell ref="P528:P531"/>
    <mergeCell ref="Q528:Q531"/>
    <mergeCell ref="R528:R531"/>
    <mergeCell ref="S528:S531"/>
    <mergeCell ref="T528:T531"/>
    <mergeCell ref="U528:U531"/>
    <mergeCell ref="V528:V531"/>
    <mergeCell ref="W528:W531"/>
    <mergeCell ref="Y528:Y531"/>
    <mergeCell ref="A532:A535"/>
    <mergeCell ref="B532:B535"/>
    <mergeCell ref="C532:C535"/>
    <mergeCell ref="D532:D535"/>
    <mergeCell ref="E532:E535"/>
    <mergeCell ref="F532:F535"/>
    <mergeCell ref="G532:G535"/>
    <mergeCell ref="H532:H535"/>
    <mergeCell ref="I532:I535"/>
    <mergeCell ref="J532:J535"/>
    <mergeCell ref="K532:K535"/>
    <mergeCell ref="L532:L535"/>
    <mergeCell ref="M532:M535"/>
    <mergeCell ref="N532:N535"/>
    <mergeCell ref="O532:O535"/>
    <mergeCell ref="P532:P535"/>
    <mergeCell ref="Q532:Q535"/>
    <mergeCell ref="R532:R535"/>
    <mergeCell ref="S532:S535"/>
    <mergeCell ref="T532:T535"/>
    <mergeCell ref="U532:U535"/>
    <mergeCell ref="V532:V535"/>
    <mergeCell ref="W532:W535"/>
    <mergeCell ref="Y532:Y535"/>
    <mergeCell ref="A536:A539"/>
    <mergeCell ref="B536:B539"/>
    <mergeCell ref="D536:D539"/>
    <mergeCell ref="E536:E539"/>
    <mergeCell ref="F536:F539"/>
    <mergeCell ref="G536:G539"/>
    <mergeCell ref="H536:H539"/>
    <mergeCell ref="I536:I539"/>
    <mergeCell ref="J536:J539"/>
    <mergeCell ref="K536:K539"/>
    <mergeCell ref="L536:L539"/>
    <mergeCell ref="M536:M539"/>
    <mergeCell ref="N536:N539"/>
    <mergeCell ref="O536:O539"/>
    <mergeCell ref="P536:P539"/>
    <mergeCell ref="Q536:Q539"/>
    <mergeCell ref="R536:R539"/>
    <mergeCell ref="S536:S539"/>
    <mergeCell ref="T536:T539"/>
    <mergeCell ref="U536:U539"/>
    <mergeCell ref="V536:V539"/>
    <mergeCell ref="W536:W539"/>
    <mergeCell ref="Y536:Y539"/>
    <mergeCell ref="A540:A543"/>
    <mergeCell ref="B540:B543"/>
    <mergeCell ref="C540:C543"/>
    <mergeCell ref="D540:D543"/>
    <mergeCell ref="E540:E543"/>
    <mergeCell ref="F540:F543"/>
    <mergeCell ref="G540:G543"/>
    <mergeCell ref="H540:H543"/>
    <mergeCell ref="I540:I543"/>
    <mergeCell ref="J540:J543"/>
    <mergeCell ref="K540:K543"/>
    <mergeCell ref="L540:L543"/>
    <mergeCell ref="M540:M543"/>
    <mergeCell ref="N540:N543"/>
    <mergeCell ref="O540:O543"/>
    <mergeCell ref="P540:P543"/>
    <mergeCell ref="Q540:Q543"/>
    <mergeCell ref="R540:R543"/>
    <mergeCell ref="S540:S543"/>
    <mergeCell ref="T540:T543"/>
    <mergeCell ref="U540:U543"/>
    <mergeCell ref="V540:V543"/>
    <mergeCell ref="W540:W543"/>
    <mergeCell ref="Y540:Y543"/>
    <mergeCell ref="A544:A547"/>
    <mergeCell ref="B544:B547"/>
    <mergeCell ref="C544:C547"/>
    <mergeCell ref="D544:D547"/>
    <mergeCell ref="E544:E547"/>
    <mergeCell ref="F544:F547"/>
    <mergeCell ref="G544:G547"/>
    <mergeCell ref="H544:H547"/>
    <mergeCell ref="I544:I547"/>
    <mergeCell ref="J544:J547"/>
    <mergeCell ref="K544:K547"/>
    <mergeCell ref="L544:L547"/>
    <mergeCell ref="M544:M547"/>
    <mergeCell ref="N544:N547"/>
    <mergeCell ref="O544:O547"/>
    <mergeCell ref="P544:P547"/>
    <mergeCell ref="Q544:Q547"/>
    <mergeCell ref="R544:R547"/>
    <mergeCell ref="S544:S547"/>
    <mergeCell ref="T544:T547"/>
    <mergeCell ref="U544:U547"/>
    <mergeCell ref="V544:V547"/>
    <mergeCell ref="W544:W547"/>
    <mergeCell ref="Y544:Y547"/>
    <mergeCell ref="A548:A551"/>
    <mergeCell ref="B548:B551"/>
    <mergeCell ref="D548:D551"/>
    <mergeCell ref="E548:E551"/>
    <mergeCell ref="F548:F551"/>
    <mergeCell ref="G548:G551"/>
    <mergeCell ref="H548:H551"/>
    <mergeCell ref="I548:I551"/>
    <mergeCell ref="J548:J551"/>
    <mergeCell ref="K548:K551"/>
    <mergeCell ref="L548:L551"/>
    <mergeCell ref="M548:M551"/>
    <mergeCell ref="N548:N551"/>
    <mergeCell ref="O548:O551"/>
    <mergeCell ref="P548:P551"/>
    <mergeCell ref="Q548:Q551"/>
    <mergeCell ref="R548:R551"/>
    <mergeCell ref="S548:S551"/>
    <mergeCell ref="T548:T551"/>
    <mergeCell ref="U548:U551"/>
    <mergeCell ref="V548:V551"/>
    <mergeCell ref="W548:W551"/>
    <mergeCell ref="Y548:Y551"/>
    <mergeCell ref="A553:A556"/>
    <mergeCell ref="B553:B556"/>
    <mergeCell ref="C553:C556"/>
    <mergeCell ref="D553:D556"/>
    <mergeCell ref="E553:E556"/>
    <mergeCell ref="F553:F556"/>
    <mergeCell ref="G553:G556"/>
    <mergeCell ref="H553:H556"/>
    <mergeCell ref="I553:I556"/>
    <mergeCell ref="J553:J556"/>
    <mergeCell ref="K553:K556"/>
    <mergeCell ref="L553:L556"/>
    <mergeCell ref="M553:M556"/>
    <mergeCell ref="N553:N556"/>
    <mergeCell ref="O553:O556"/>
    <mergeCell ref="P553:P556"/>
    <mergeCell ref="Q553:Q556"/>
    <mergeCell ref="R553:R556"/>
    <mergeCell ref="S553:S556"/>
    <mergeCell ref="T553:T556"/>
    <mergeCell ref="U553:U556"/>
    <mergeCell ref="V553:V556"/>
    <mergeCell ref="W553:W556"/>
    <mergeCell ref="Y553:Y556"/>
    <mergeCell ref="A557:A560"/>
    <mergeCell ref="B557:B560"/>
    <mergeCell ref="C557:C560"/>
    <mergeCell ref="D557:D560"/>
    <mergeCell ref="E557:E560"/>
    <mergeCell ref="F557:F560"/>
    <mergeCell ref="G557:G560"/>
    <mergeCell ref="H557:H560"/>
    <mergeCell ref="I557:I560"/>
    <mergeCell ref="J557:J560"/>
    <mergeCell ref="K557:K560"/>
    <mergeCell ref="L557:L560"/>
    <mergeCell ref="M557:M560"/>
    <mergeCell ref="N557:N560"/>
    <mergeCell ref="O557:O560"/>
    <mergeCell ref="P557:P560"/>
    <mergeCell ref="Q557:Q560"/>
    <mergeCell ref="R557:R560"/>
    <mergeCell ref="S557:S560"/>
    <mergeCell ref="T557:T560"/>
    <mergeCell ref="U557:U560"/>
    <mergeCell ref="V557:V560"/>
    <mergeCell ref="W557:W560"/>
    <mergeCell ref="Y557:Y560"/>
    <mergeCell ref="A561:A564"/>
    <mergeCell ref="B561:B564"/>
    <mergeCell ref="D561:D564"/>
    <mergeCell ref="E561:E564"/>
    <mergeCell ref="F561:F564"/>
    <mergeCell ref="G561:G564"/>
    <mergeCell ref="H561:H564"/>
    <mergeCell ref="I561:I564"/>
    <mergeCell ref="J561:J564"/>
    <mergeCell ref="K561:K564"/>
    <mergeCell ref="L561:L564"/>
    <mergeCell ref="M561:M564"/>
    <mergeCell ref="N561:N564"/>
    <mergeCell ref="O561:O564"/>
    <mergeCell ref="P561:P564"/>
    <mergeCell ref="Q561:Q564"/>
    <mergeCell ref="R561:R564"/>
    <mergeCell ref="S561:S564"/>
    <mergeCell ref="T561:T564"/>
    <mergeCell ref="U561:U564"/>
    <mergeCell ref="V561:V564"/>
    <mergeCell ref="W561:W564"/>
    <mergeCell ref="Y561:Y564"/>
    <mergeCell ref="C562:C564"/>
    <mergeCell ref="A565:A568"/>
    <mergeCell ref="B565:B568"/>
    <mergeCell ref="D565:D568"/>
    <mergeCell ref="E565:E568"/>
    <mergeCell ref="F565:F568"/>
    <mergeCell ref="G565:G568"/>
    <mergeCell ref="H565:H568"/>
    <mergeCell ref="I565:I568"/>
    <mergeCell ref="J565:J568"/>
    <mergeCell ref="K565:K568"/>
    <mergeCell ref="L565:L568"/>
    <mergeCell ref="M565:M568"/>
    <mergeCell ref="N565:N568"/>
    <mergeCell ref="O565:O568"/>
    <mergeCell ref="P565:P568"/>
    <mergeCell ref="Q565:Q568"/>
    <mergeCell ref="R565:R568"/>
    <mergeCell ref="S565:S568"/>
    <mergeCell ref="T565:T568"/>
    <mergeCell ref="U565:U568"/>
    <mergeCell ref="V565:V568"/>
    <mergeCell ref="W565:W568"/>
    <mergeCell ref="Y565:Y568"/>
    <mergeCell ref="A571:A576"/>
    <mergeCell ref="B571:B576"/>
    <mergeCell ref="D571:D576"/>
    <mergeCell ref="E571:E576"/>
    <mergeCell ref="F571:F576"/>
    <mergeCell ref="G571:G576"/>
    <mergeCell ref="R571:R576"/>
    <mergeCell ref="S571:S576"/>
    <mergeCell ref="H571:H576"/>
    <mergeCell ref="I571:I576"/>
    <mergeCell ref="J571:J576"/>
    <mergeCell ref="K571:K576"/>
    <mergeCell ref="L571:L576"/>
    <mergeCell ref="M571:M576"/>
    <mergeCell ref="T571:T576"/>
    <mergeCell ref="U571:U576"/>
    <mergeCell ref="V571:V576"/>
    <mergeCell ref="W571:W576"/>
    <mergeCell ref="Y571:Y576"/>
    <mergeCell ref="B577:O577"/>
    <mergeCell ref="N571:N576"/>
    <mergeCell ref="O571:O576"/>
    <mergeCell ref="P571:P576"/>
    <mergeCell ref="Q571:Q576"/>
    <mergeCell ref="A578:A581"/>
    <mergeCell ref="B578:B581"/>
    <mergeCell ref="D578:D581"/>
    <mergeCell ref="E578:E581"/>
    <mergeCell ref="F578:F581"/>
    <mergeCell ref="G578:G581"/>
    <mergeCell ref="H578:H581"/>
    <mergeCell ref="I578:I581"/>
    <mergeCell ref="J578:J581"/>
    <mergeCell ref="K578:K581"/>
    <mergeCell ref="L578:L581"/>
    <mergeCell ref="M578:M581"/>
    <mergeCell ref="N578:N581"/>
    <mergeCell ref="O578:O581"/>
    <mergeCell ref="P578:P581"/>
    <mergeCell ref="Q578:Q581"/>
    <mergeCell ref="R578:R581"/>
    <mergeCell ref="S578:S581"/>
    <mergeCell ref="T578:T581"/>
    <mergeCell ref="U578:U581"/>
    <mergeCell ref="V578:V581"/>
    <mergeCell ref="W578:W581"/>
    <mergeCell ref="Y578:Y581"/>
    <mergeCell ref="A582:A585"/>
    <mergeCell ref="B582:B585"/>
    <mergeCell ref="D582:D585"/>
    <mergeCell ref="E582:E585"/>
    <mergeCell ref="F582:F585"/>
    <mergeCell ref="G582:G585"/>
    <mergeCell ref="H582:H585"/>
    <mergeCell ref="I582:I585"/>
    <mergeCell ref="J582:J585"/>
    <mergeCell ref="K582:K585"/>
    <mergeCell ref="L582:L585"/>
    <mergeCell ref="M582:M585"/>
    <mergeCell ref="N582:N585"/>
    <mergeCell ref="O582:O585"/>
    <mergeCell ref="P582:P585"/>
    <mergeCell ref="Q582:Q585"/>
    <mergeCell ref="R582:R585"/>
    <mergeCell ref="S582:S585"/>
    <mergeCell ref="T582:T585"/>
    <mergeCell ref="U582:U585"/>
    <mergeCell ref="V582:V585"/>
    <mergeCell ref="W582:W585"/>
    <mergeCell ref="Y582:Y585"/>
    <mergeCell ref="A586:A589"/>
    <mergeCell ref="B586:B589"/>
    <mergeCell ref="D586:D589"/>
    <mergeCell ref="E586:E589"/>
    <mergeCell ref="F586:F589"/>
    <mergeCell ref="G586:G589"/>
    <mergeCell ref="H586:H589"/>
    <mergeCell ref="I586:I589"/>
    <mergeCell ref="J586:J589"/>
    <mergeCell ref="K586:K589"/>
    <mergeCell ref="L586:L589"/>
    <mergeCell ref="M586:M589"/>
    <mergeCell ref="N586:N589"/>
    <mergeCell ref="O586:O589"/>
    <mergeCell ref="P586:P589"/>
    <mergeCell ref="Q586:Q589"/>
    <mergeCell ref="R586:R589"/>
    <mergeCell ref="S586:S589"/>
    <mergeCell ref="T586:T589"/>
    <mergeCell ref="U586:U589"/>
    <mergeCell ref="V586:V589"/>
    <mergeCell ref="W586:W589"/>
    <mergeCell ref="Y586:Y589"/>
    <mergeCell ref="A591:A594"/>
    <mergeCell ref="B591:B594"/>
    <mergeCell ref="D591:D594"/>
    <mergeCell ref="E591:E594"/>
    <mergeCell ref="F591:F594"/>
    <mergeCell ref="G591:G594"/>
    <mergeCell ref="H591:H594"/>
    <mergeCell ref="I591:I594"/>
    <mergeCell ref="J591:J594"/>
    <mergeCell ref="K591:K594"/>
    <mergeCell ref="L591:L594"/>
    <mergeCell ref="M591:M594"/>
    <mergeCell ref="N591:N594"/>
    <mergeCell ref="O591:O594"/>
    <mergeCell ref="P591:P594"/>
    <mergeCell ref="Q591:Q594"/>
    <mergeCell ref="R591:R594"/>
    <mergeCell ref="S591:S594"/>
    <mergeCell ref="T591:T594"/>
    <mergeCell ref="U591:U594"/>
    <mergeCell ref="V591:V594"/>
    <mergeCell ref="W591:W594"/>
    <mergeCell ref="Y591:Y594"/>
    <mergeCell ref="A596:A599"/>
    <mergeCell ref="B596:B599"/>
    <mergeCell ref="D596:D599"/>
    <mergeCell ref="E596:E599"/>
    <mergeCell ref="F596:F599"/>
    <mergeCell ref="G596:G599"/>
    <mergeCell ref="H596:H599"/>
    <mergeCell ref="I596:I599"/>
    <mergeCell ref="J596:J599"/>
    <mergeCell ref="K596:K599"/>
    <mergeCell ref="L596:L599"/>
    <mergeCell ref="M596:M599"/>
    <mergeCell ref="N596:N599"/>
    <mergeCell ref="O596:O599"/>
    <mergeCell ref="P596:P599"/>
    <mergeCell ref="Q596:Q599"/>
    <mergeCell ref="R596:R599"/>
    <mergeCell ref="S596:S599"/>
    <mergeCell ref="T596:T599"/>
    <mergeCell ref="U596:U599"/>
    <mergeCell ref="V596:V599"/>
    <mergeCell ref="W596:W599"/>
    <mergeCell ref="Y596:Y599"/>
    <mergeCell ref="A601:A604"/>
    <mergeCell ref="B601:B604"/>
    <mergeCell ref="D601:D604"/>
    <mergeCell ref="E601:E604"/>
    <mergeCell ref="F601:F604"/>
    <mergeCell ref="G601:G604"/>
    <mergeCell ref="H601:H604"/>
    <mergeCell ref="I601:I604"/>
    <mergeCell ref="J601:J604"/>
    <mergeCell ref="K601:K604"/>
    <mergeCell ref="L601:L604"/>
    <mergeCell ref="M601:M604"/>
    <mergeCell ref="N601:N604"/>
    <mergeCell ref="O601:O604"/>
    <mergeCell ref="P601:P604"/>
    <mergeCell ref="Q601:Q604"/>
    <mergeCell ref="R601:R604"/>
    <mergeCell ref="S601:S604"/>
    <mergeCell ref="T601:T604"/>
    <mergeCell ref="U601:U604"/>
    <mergeCell ref="V601:V604"/>
    <mergeCell ref="W601:W604"/>
    <mergeCell ref="Y601:Y604"/>
    <mergeCell ref="A606:A609"/>
    <mergeCell ref="B606:B609"/>
    <mergeCell ref="D606:D609"/>
    <mergeCell ref="E606:E609"/>
    <mergeCell ref="F606:F609"/>
    <mergeCell ref="G606:G609"/>
    <mergeCell ref="H606:H609"/>
    <mergeCell ref="J606:J609"/>
    <mergeCell ref="K606:K609"/>
    <mergeCell ref="L606:L609"/>
    <mergeCell ref="M606:M609"/>
    <mergeCell ref="N606:N609"/>
    <mergeCell ref="O606:O609"/>
    <mergeCell ref="P606:P609"/>
    <mergeCell ref="Q606:Q609"/>
    <mergeCell ref="R606:R609"/>
    <mergeCell ref="S606:S609"/>
    <mergeCell ref="T606:T609"/>
    <mergeCell ref="U606:U609"/>
    <mergeCell ref="V606:V609"/>
    <mergeCell ref="W606:W609"/>
    <mergeCell ref="Y606:Y609"/>
    <mergeCell ref="A611:A614"/>
    <mergeCell ref="B611:B614"/>
    <mergeCell ref="D611:D614"/>
    <mergeCell ref="E611:E614"/>
    <mergeCell ref="F611:F614"/>
    <mergeCell ref="G611:G614"/>
    <mergeCell ref="H611:H614"/>
    <mergeCell ref="I611:I614"/>
    <mergeCell ref="J611:J614"/>
    <mergeCell ref="K611:K614"/>
    <mergeCell ref="L611:L614"/>
    <mergeCell ref="M611:M614"/>
    <mergeCell ref="N611:N614"/>
    <mergeCell ref="O611:O614"/>
    <mergeCell ref="P611:P614"/>
    <mergeCell ref="Q611:Q614"/>
    <mergeCell ref="R611:R614"/>
    <mergeCell ref="S611:S614"/>
    <mergeCell ref="T611:T614"/>
    <mergeCell ref="U611:U614"/>
    <mergeCell ref="V611:V614"/>
    <mergeCell ref="W611:W614"/>
    <mergeCell ref="Y611:Y614"/>
    <mergeCell ref="A615:A618"/>
    <mergeCell ref="B615:B618"/>
    <mergeCell ref="D615:D618"/>
    <mergeCell ref="E615:E618"/>
    <mergeCell ref="F615:F618"/>
    <mergeCell ref="G615:G618"/>
    <mergeCell ref="H615:H618"/>
    <mergeCell ref="I615:I618"/>
    <mergeCell ref="J615:J618"/>
    <mergeCell ref="K615:K618"/>
    <mergeCell ref="L615:L618"/>
    <mergeCell ref="M615:M618"/>
    <mergeCell ref="N615:N618"/>
    <mergeCell ref="O615:O618"/>
    <mergeCell ref="P615:P618"/>
    <mergeCell ref="Q615:Q618"/>
    <mergeCell ref="R615:R618"/>
    <mergeCell ref="S615:S618"/>
    <mergeCell ref="T615:T618"/>
    <mergeCell ref="U615:U618"/>
    <mergeCell ref="V615:V618"/>
    <mergeCell ref="W615:W618"/>
    <mergeCell ref="Y615:Y618"/>
    <mergeCell ref="A619:A622"/>
    <mergeCell ref="B619:B622"/>
    <mergeCell ref="D619:D622"/>
    <mergeCell ref="E619:E622"/>
    <mergeCell ref="F619:F622"/>
    <mergeCell ref="G619:G622"/>
    <mergeCell ref="H619:H622"/>
    <mergeCell ref="I619:I622"/>
    <mergeCell ref="J619:J622"/>
    <mergeCell ref="K619:K622"/>
    <mergeCell ref="L619:L622"/>
    <mergeCell ref="M619:M622"/>
    <mergeCell ref="N619:N622"/>
    <mergeCell ref="O619:O622"/>
    <mergeCell ref="P619:P622"/>
    <mergeCell ref="Q619:Q622"/>
    <mergeCell ref="R619:R622"/>
    <mergeCell ref="S619:S622"/>
    <mergeCell ref="T619:T622"/>
    <mergeCell ref="U619:U622"/>
    <mergeCell ref="V619:V622"/>
    <mergeCell ref="W619:W622"/>
    <mergeCell ref="Y619:Y622"/>
    <mergeCell ref="A624:A627"/>
    <mergeCell ref="B624:B627"/>
    <mergeCell ref="D624:D627"/>
    <mergeCell ref="E624:E627"/>
    <mergeCell ref="F624:F627"/>
    <mergeCell ref="G624:G627"/>
    <mergeCell ref="H624:H627"/>
    <mergeCell ref="I624:I627"/>
    <mergeCell ref="J624:J627"/>
    <mergeCell ref="K624:K627"/>
    <mergeCell ref="L624:L627"/>
    <mergeCell ref="M624:M627"/>
    <mergeCell ref="N624:N627"/>
    <mergeCell ref="O624:O627"/>
    <mergeCell ref="P624:P627"/>
    <mergeCell ref="Q624:Q627"/>
    <mergeCell ref="R624:R627"/>
    <mergeCell ref="S624:S627"/>
    <mergeCell ref="T624:T627"/>
    <mergeCell ref="U624:U627"/>
    <mergeCell ref="V624:V627"/>
    <mergeCell ref="W624:W627"/>
    <mergeCell ref="Y624:Y627"/>
    <mergeCell ref="A628:A631"/>
    <mergeCell ref="B628:B631"/>
    <mergeCell ref="D628:D631"/>
    <mergeCell ref="E628:E631"/>
    <mergeCell ref="F628:F631"/>
    <mergeCell ref="G628:G631"/>
    <mergeCell ref="H628:H631"/>
    <mergeCell ref="I628:I631"/>
    <mergeCell ref="J628:J631"/>
    <mergeCell ref="K628:K631"/>
    <mergeCell ref="L628:L631"/>
    <mergeCell ref="M628:M631"/>
    <mergeCell ref="N628:N631"/>
    <mergeCell ref="O628:O631"/>
    <mergeCell ref="P628:P631"/>
    <mergeCell ref="Q628:Q631"/>
    <mergeCell ref="R628:R631"/>
    <mergeCell ref="S628:S631"/>
    <mergeCell ref="T628:T631"/>
    <mergeCell ref="U628:U631"/>
    <mergeCell ref="V628:V631"/>
    <mergeCell ref="W628:W631"/>
    <mergeCell ref="Y628:Y631"/>
    <mergeCell ref="A632:A635"/>
    <mergeCell ref="B632:B635"/>
    <mergeCell ref="D632:D635"/>
    <mergeCell ref="E632:E635"/>
    <mergeCell ref="F632:F635"/>
    <mergeCell ref="G632:G635"/>
    <mergeCell ref="H632:H635"/>
    <mergeCell ref="I632:I635"/>
    <mergeCell ref="J632:J635"/>
    <mergeCell ref="K632:K635"/>
    <mergeCell ref="L632:L635"/>
    <mergeCell ref="M632:M635"/>
    <mergeCell ref="N632:N635"/>
    <mergeCell ref="O632:O635"/>
    <mergeCell ref="P632:P635"/>
    <mergeCell ref="Q632:Q635"/>
    <mergeCell ref="R632:R635"/>
    <mergeCell ref="S632:S635"/>
    <mergeCell ref="T632:T635"/>
    <mergeCell ref="U632:U635"/>
    <mergeCell ref="V632:V635"/>
    <mergeCell ref="W632:W635"/>
    <mergeCell ref="Y632:Y635"/>
    <mergeCell ref="A636:A639"/>
    <mergeCell ref="B636:B639"/>
    <mergeCell ref="D636:D639"/>
    <mergeCell ref="E636:E639"/>
    <mergeCell ref="F636:F639"/>
    <mergeCell ref="G636:G639"/>
    <mergeCell ref="H636:H639"/>
    <mergeCell ref="I636:I639"/>
    <mergeCell ref="J636:J639"/>
    <mergeCell ref="K636:K639"/>
    <mergeCell ref="L636:L639"/>
    <mergeCell ref="M636:M639"/>
    <mergeCell ref="N636:N639"/>
    <mergeCell ref="O636:O639"/>
    <mergeCell ref="P636:P639"/>
    <mergeCell ref="Q636:Q639"/>
    <mergeCell ref="R636:R639"/>
    <mergeCell ref="S636:S639"/>
    <mergeCell ref="T636:T639"/>
    <mergeCell ref="U636:U639"/>
    <mergeCell ref="V636:V639"/>
    <mergeCell ref="W636:W639"/>
    <mergeCell ref="Y636:Y639"/>
    <mergeCell ref="A640:A643"/>
    <mergeCell ref="B640:B643"/>
    <mergeCell ref="D640:D643"/>
    <mergeCell ref="E640:E643"/>
    <mergeCell ref="F640:F643"/>
    <mergeCell ref="G640:G643"/>
    <mergeCell ref="H640:H643"/>
    <mergeCell ref="I640:I643"/>
    <mergeCell ref="J640:J643"/>
    <mergeCell ref="K640:K643"/>
    <mergeCell ref="L640:L643"/>
    <mergeCell ref="M640:M643"/>
    <mergeCell ref="N640:N643"/>
    <mergeCell ref="O640:O643"/>
    <mergeCell ref="P640:P643"/>
    <mergeCell ref="Q640:Q643"/>
    <mergeCell ref="R640:R643"/>
    <mergeCell ref="S640:S643"/>
    <mergeCell ref="T640:T643"/>
    <mergeCell ref="U640:U643"/>
    <mergeCell ref="V640:V643"/>
    <mergeCell ref="W640:W643"/>
    <mergeCell ref="Y640:Y643"/>
    <mergeCell ref="A644:A647"/>
    <mergeCell ref="B644:B647"/>
    <mergeCell ref="D644:D647"/>
    <mergeCell ref="E644:E647"/>
    <mergeCell ref="F644:F647"/>
    <mergeCell ref="G644:G647"/>
    <mergeCell ref="H644:H647"/>
    <mergeCell ref="I644:I647"/>
    <mergeCell ref="J644:J647"/>
    <mergeCell ref="K644:K647"/>
    <mergeCell ref="L644:L647"/>
    <mergeCell ref="M644:M647"/>
    <mergeCell ref="N644:N647"/>
    <mergeCell ref="O644:O647"/>
    <mergeCell ref="P644:P647"/>
    <mergeCell ref="Q644:Q647"/>
    <mergeCell ref="R644:R647"/>
    <mergeCell ref="S644:S647"/>
    <mergeCell ref="T644:T647"/>
    <mergeCell ref="U644:U647"/>
    <mergeCell ref="V644:V647"/>
    <mergeCell ref="W644:W647"/>
    <mergeCell ref="Y644:Y647"/>
    <mergeCell ref="A648:A651"/>
    <mergeCell ref="B648:B651"/>
    <mergeCell ref="D648:D651"/>
    <mergeCell ref="E648:E651"/>
    <mergeCell ref="F648:F651"/>
    <mergeCell ref="G648:G651"/>
    <mergeCell ref="H648:H651"/>
    <mergeCell ref="I648:I651"/>
    <mergeCell ref="J648:J651"/>
    <mergeCell ref="K648:K651"/>
    <mergeCell ref="L648:L651"/>
    <mergeCell ref="M648:M651"/>
    <mergeCell ref="N648:N651"/>
    <mergeCell ref="O648:O651"/>
    <mergeCell ref="P648:P651"/>
    <mergeCell ref="Q648:Q651"/>
    <mergeCell ref="R648:R651"/>
    <mergeCell ref="S648:S651"/>
    <mergeCell ref="T648:T651"/>
    <mergeCell ref="U648:U651"/>
    <mergeCell ref="V648:V651"/>
    <mergeCell ref="W648:W651"/>
    <mergeCell ref="Y648:Y651"/>
    <mergeCell ref="A653:A656"/>
    <mergeCell ref="B653:B656"/>
    <mergeCell ref="D653:D656"/>
    <mergeCell ref="E653:E656"/>
    <mergeCell ref="F653:F656"/>
    <mergeCell ref="G653:G656"/>
    <mergeCell ref="H653:H656"/>
    <mergeCell ref="I653:I656"/>
    <mergeCell ref="J653:J656"/>
    <mergeCell ref="K653:K656"/>
    <mergeCell ref="L653:L656"/>
    <mergeCell ref="M653:M656"/>
    <mergeCell ref="N653:N656"/>
    <mergeCell ref="O653:O656"/>
    <mergeCell ref="P653:P656"/>
    <mergeCell ref="Q653:Q656"/>
    <mergeCell ref="R653:R656"/>
    <mergeCell ref="S653:S656"/>
    <mergeCell ref="T653:T656"/>
    <mergeCell ref="U653:U656"/>
    <mergeCell ref="V653:V656"/>
    <mergeCell ref="W653:W656"/>
    <mergeCell ref="Y653:Y656"/>
    <mergeCell ref="A657:A660"/>
    <mergeCell ref="B657:B660"/>
    <mergeCell ref="D657:D660"/>
    <mergeCell ref="E657:E660"/>
    <mergeCell ref="F657:F660"/>
    <mergeCell ref="G657:G660"/>
    <mergeCell ref="H657:H660"/>
    <mergeCell ref="I657:I660"/>
    <mergeCell ref="J657:J660"/>
    <mergeCell ref="K657:K660"/>
    <mergeCell ref="L657:L660"/>
    <mergeCell ref="M657:M660"/>
    <mergeCell ref="N657:N660"/>
    <mergeCell ref="O657:O660"/>
    <mergeCell ref="P657:P660"/>
    <mergeCell ref="Q657:Q660"/>
    <mergeCell ref="R657:R660"/>
    <mergeCell ref="S657:S660"/>
    <mergeCell ref="T657:T660"/>
    <mergeCell ref="U657:U660"/>
    <mergeCell ref="V657:V660"/>
    <mergeCell ref="W657:W660"/>
    <mergeCell ref="Y657:Y660"/>
    <mergeCell ref="A661:A664"/>
    <mergeCell ref="B661:B664"/>
    <mergeCell ref="D661:D664"/>
    <mergeCell ref="E661:E664"/>
    <mergeCell ref="F661:F664"/>
    <mergeCell ref="G661:G664"/>
    <mergeCell ref="Q661:Q664"/>
    <mergeCell ref="R661:R664"/>
    <mergeCell ref="S661:S664"/>
    <mergeCell ref="H661:H664"/>
    <mergeCell ref="I661:I664"/>
    <mergeCell ref="J661:J664"/>
    <mergeCell ref="K661:K664"/>
    <mergeCell ref="L661:L664"/>
    <mergeCell ref="M661:M664"/>
    <mergeCell ref="T661:T664"/>
    <mergeCell ref="U661:U664"/>
    <mergeCell ref="V661:V664"/>
    <mergeCell ref="W661:W664"/>
    <mergeCell ref="Y661:Y664"/>
    <mergeCell ref="A670:D670"/>
    <mergeCell ref="Y670:Z670"/>
    <mergeCell ref="N661:N664"/>
    <mergeCell ref="O661:O664"/>
    <mergeCell ref="P661:P664"/>
  </mergeCells>
  <printOptions/>
  <pageMargins left="0" right="0" top="0" bottom="0" header="0" footer="0"/>
  <pageSetup fitToHeight="0" fitToWidth="1" horizontalDpi="600" verticalDpi="600" orientation="landscape" paperSize="9" scale="40" r:id="rId1"/>
  <rowBreaks count="5" manualBreakCount="5">
    <brk id="139" max="24" man="1"/>
    <brk id="264" max="24" man="1"/>
    <brk id="327" max="24" man="1"/>
    <brk id="651" max="24" man="1"/>
    <brk id="670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PavlenkoA</dc:creator>
  <cp:keywords/>
  <dc:description/>
  <cp:lastModifiedBy>Раджабова</cp:lastModifiedBy>
  <cp:lastPrinted>2015-02-18T14:16:42Z</cp:lastPrinted>
  <dcterms:created xsi:type="dcterms:W3CDTF">2013-01-30T12:12:29Z</dcterms:created>
  <dcterms:modified xsi:type="dcterms:W3CDTF">2015-02-18T14:46:13Z</dcterms:modified>
  <cp:category/>
  <cp:version/>
  <cp:contentType/>
  <cp:contentStatus/>
</cp:coreProperties>
</file>