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1840" windowHeight="12840"/>
  </bookViews>
  <sheets>
    <sheet name="тыс. руб" sheetId="2" r:id="rId1"/>
    <sheet name="руб." sheetId="3" r:id="rId2"/>
  </sheets>
  <definedNames>
    <definedName name="_xlnm._FilterDatabase" localSheetId="0" hidden="1">'тыс. руб'!$A$8:$H$8</definedName>
    <definedName name="_xlnm.Print_Titles" localSheetId="0">'тыс. руб'!$6:$8</definedName>
  </definedNames>
  <calcPr calcId="144525" refMode="R1C1"/>
</workbook>
</file>

<file path=xl/calcChain.xml><?xml version="1.0" encoding="utf-8"?>
<calcChain xmlns="http://schemas.openxmlformats.org/spreadsheetml/2006/main">
  <c r="H124" i="3" l="1"/>
  <c r="G124" i="3"/>
  <c r="H124" i="2"/>
  <c r="G124" i="2"/>
  <c r="F122" i="3"/>
  <c r="G122" i="3"/>
  <c r="G121" i="3" s="1"/>
  <c r="G10" i="3" s="1"/>
  <c r="G9" i="3" s="1"/>
  <c r="H122" i="3"/>
  <c r="H121" i="3" s="1"/>
  <c r="H10" i="3" s="1"/>
  <c r="H9" i="3" s="1"/>
  <c r="E122" i="3"/>
  <c r="E121" i="3" s="1"/>
  <c r="F11" i="3"/>
  <c r="G11" i="3"/>
  <c r="H11" i="3"/>
  <c r="E11" i="3"/>
  <c r="F116" i="3"/>
  <c r="G116" i="3"/>
  <c r="H116" i="3"/>
  <c r="E116" i="3"/>
  <c r="F121" i="3"/>
  <c r="F10" i="3" s="1"/>
  <c r="F9" i="3" s="1"/>
  <c r="H129" i="2"/>
  <c r="G129" i="2"/>
  <c r="F129" i="2"/>
  <c r="H128" i="2"/>
  <c r="G128" i="2"/>
  <c r="F128" i="2"/>
  <c r="H127" i="2"/>
  <c r="G127" i="2"/>
  <c r="F127" i="2"/>
  <c r="H126" i="2"/>
  <c r="G126" i="2"/>
  <c r="F126" i="2"/>
  <c r="H125" i="2"/>
  <c r="G125" i="2"/>
  <c r="F125" i="2"/>
  <c r="F124" i="2"/>
  <c r="H123" i="2"/>
  <c r="G123" i="2"/>
  <c r="F123" i="2"/>
  <c r="G122" i="2"/>
  <c r="F122" i="2"/>
  <c r="H120" i="2"/>
  <c r="G120" i="2"/>
  <c r="F120" i="2"/>
  <c r="H119" i="2"/>
  <c r="G119" i="2"/>
  <c r="F119" i="2"/>
  <c r="H118" i="2"/>
  <c r="G118" i="2"/>
  <c r="F118" i="2"/>
  <c r="H117" i="2"/>
  <c r="G117" i="2"/>
  <c r="F117" i="2"/>
  <c r="F116" i="2" s="1"/>
  <c r="H116" i="2"/>
  <c r="H115" i="2"/>
  <c r="G115" i="2"/>
  <c r="F115" i="2"/>
  <c r="H114" i="2"/>
  <c r="G114" i="2"/>
  <c r="F114" i="2"/>
  <c r="H113" i="2"/>
  <c r="G113" i="2"/>
  <c r="F113" i="2"/>
  <c r="H112" i="2"/>
  <c r="G112" i="2"/>
  <c r="F112" i="2"/>
  <c r="H111" i="2"/>
  <c r="G111" i="2"/>
  <c r="F111" i="2"/>
  <c r="H110" i="2"/>
  <c r="G110" i="2"/>
  <c r="F110" i="2"/>
  <c r="H109" i="2"/>
  <c r="G109" i="2"/>
  <c r="F109" i="2"/>
  <c r="H108" i="2"/>
  <c r="G108" i="2"/>
  <c r="F108" i="2"/>
  <c r="H107" i="2"/>
  <c r="G107" i="2"/>
  <c r="F107" i="2"/>
  <c r="H106" i="2"/>
  <c r="G106" i="2"/>
  <c r="F106" i="2"/>
  <c r="H105" i="2"/>
  <c r="G105" i="2"/>
  <c r="F105" i="2"/>
  <c r="H104" i="2"/>
  <c r="G104" i="2"/>
  <c r="F104" i="2"/>
  <c r="H103" i="2"/>
  <c r="G103" i="2"/>
  <c r="F103" i="2"/>
  <c r="H102" i="2"/>
  <c r="G102" i="2"/>
  <c r="F102" i="2"/>
  <c r="H101" i="2"/>
  <c r="G101" i="2"/>
  <c r="F101" i="2"/>
  <c r="H100" i="2"/>
  <c r="G100" i="2"/>
  <c r="F100" i="2"/>
  <c r="H99" i="2"/>
  <c r="G99" i="2"/>
  <c r="F99" i="2"/>
  <c r="H98" i="2"/>
  <c r="G98" i="2"/>
  <c r="F98" i="2"/>
  <c r="H97" i="2"/>
  <c r="G97" i="2"/>
  <c r="F97" i="2"/>
  <c r="H96" i="2"/>
  <c r="G96" i="2"/>
  <c r="F96" i="2"/>
  <c r="H95" i="2"/>
  <c r="G95" i="2"/>
  <c r="F95" i="2"/>
  <c r="H94" i="2"/>
  <c r="G94" i="2"/>
  <c r="F94" i="2"/>
  <c r="H93" i="2"/>
  <c r="G93" i="2"/>
  <c r="F93" i="2"/>
  <c r="H92" i="2"/>
  <c r="G92" i="2"/>
  <c r="F92" i="2"/>
  <c r="H91" i="2"/>
  <c r="G91" i="2"/>
  <c r="F91" i="2"/>
  <c r="H90" i="2"/>
  <c r="G90" i="2"/>
  <c r="F90" i="2"/>
  <c r="H89" i="2"/>
  <c r="G89" i="2"/>
  <c r="F89" i="2"/>
  <c r="H88" i="2"/>
  <c r="G88" i="2"/>
  <c r="F88" i="2"/>
  <c r="H87" i="2"/>
  <c r="G87" i="2"/>
  <c r="F87" i="2"/>
  <c r="H86" i="2"/>
  <c r="G86" i="2"/>
  <c r="F86" i="2"/>
  <c r="H85" i="2"/>
  <c r="G85" i="2"/>
  <c r="F85" i="2"/>
  <c r="H84" i="2"/>
  <c r="G84" i="2"/>
  <c r="F84" i="2"/>
  <c r="H83" i="2"/>
  <c r="G83" i="2"/>
  <c r="F83" i="2"/>
  <c r="H82" i="2"/>
  <c r="G82" i="2"/>
  <c r="F82" i="2"/>
  <c r="H81" i="2"/>
  <c r="G81" i="2"/>
  <c r="F81" i="2"/>
  <c r="H80" i="2"/>
  <c r="G80" i="2"/>
  <c r="F80" i="2"/>
  <c r="H79" i="2"/>
  <c r="G79" i="2"/>
  <c r="F79" i="2"/>
  <c r="H78" i="2"/>
  <c r="G78" i="2"/>
  <c r="F78" i="2"/>
  <c r="H77" i="2"/>
  <c r="G77" i="2"/>
  <c r="F77" i="2"/>
  <c r="H76" i="2"/>
  <c r="G76" i="2"/>
  <c r="F76" i="2"/>
  <c r="H75" i="2"/>
  <c r="G75" i="2"/>
  <c r="F75" i="2"/>
  <c r="H74" i="2"/>
  <c r="G74" i="2"/>
  <c r="F74" i="2"/>
  <c r="H73" i="2"/>
  <c r="G73" i="2"/>
  <c r="F73" i="2"/>
  <c r="H72" i="2"/>
  <c r="G72" i="2"/>
  <c r="F72" i="2"/>
  <c r="H71" i="2"/>
  <c r="G71" i="2"/>
  <c r="F71" i="2"/>
  <c r="H70" i="2"/>
  <c r="G70" i="2"/>
  <c r="F70" i="2"/>
  <c r="H69" i="2"/>
  <c r="G69" i="2"/>
  <c r="F69" i="2"/>
  <c r="H68" i="2"/>
  <c r="G68" i="2"/>
  <c r="F68" i="2"/>
  <c r="H67" i="2"/>
  <c r="G67" i="2"/>
  <c r="F67" i="2"/>
  <c r="H66" i="2"/>
  <c r="G66" i="2"/>
  <c r="F66" i="2"/>
  <c r="H65" i="2"/>
  <c r="G65" i="2"/>
  <c r="F65" i="2"/>
  <c r="H64" i="2"/>
  <c r="G64" i="2"/>
  <c r="F64" i="2"/>
  <c r="H63" i="2"/>
  <c r="G63" i="2"/>
  <c r="F63" i="2"/>
  <c r="H62" i="2"/>
  <c r="G62" i="2"/>
  <c r="F62" i="2"/>
  <c r="H61" i="2"/>
  <c r="G61" i="2"/>
  <c r="F61" i="2"/>
  <c r="H60" i="2"/>
  <c r="G60" i="2"/>
  <c r="F60" i="2"/>
  <c r="H59" i="2"/>
  <c r="G59" i="2"/>
  <c r="F59" i="2"/>
  <c r="H58" i="2"/>
  <c r="G58" i="2"/>
  <c r="F58" i="2"/>
  <c r="H57" i="2"/>
  <c r="G57" i="2"/>
  <c r="F57" i="2"/>
  <c r="H56" i="2"/>
  <c r="G56" i="2"/>
  <c r="F56" i="2"/>
  <c r="H55" i="2"/>
  <c r="G55" i="2"/>
  <c r="F55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H13" i="2"/>
  <c r="G13" i="2"/>
  <c r="F13" i="2"/>
  <c r="H12" i="2"/>
  <c r="G12" i="2"/>
  <c r="G11" i="2" s="1"/>
  <c r="F12" i="2"/>
  <c r="H11" i="2" l="1"/>
  <c r="F11" i="2"/>
  <c r="F10" i="2" s="1"/>
  <c r="F9" i="2" s="1"/>
  <c r="G116" i="2"/>
  <c r="G10" i="2" s="1"/>
  <c r="G9" i="2" s="1"/>
  <c r="G121" i="2"/>
  <c r="F121" i="2"/>
  <c r="H122" i="2"/>
  <c r="H121" i="2" s="1"/>
  <c r="H10" i="2"/>
  <c r="H9" i="2" s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7" i="2"/>
  <c r="E116" i="2" s="1"/>
  <c r="E118" i="2"/>
  <c r="E119" i="2"/>
  <c r="E120" i="2"/>
  <c r="E122" i="2"/>
  <c r="E121" i="2" s="1"/>
  <c r="E123" i="2"/>
  <c r="E124" i="2"/>
  <c r="E125" i="2"/>
  <c r="E126" i="2"/>
  <c r="E127" i="2"/>
  <c r="E128" i="2"/>
  <c r="E129" i="2"/>
  <c r="E10" i="3"/>
  <c r="E11" i="2" l="1"/>
  <c r="E10" i="2" s="1"/>
  <c r="E9" i="2" s="1"/>
  <c r="E9" i="3"/>
</calcChain>
</file>

<file path=xl/sharedStrings.xml><?xml version="1.0" encoding="utf-8"?>
<sst xmlns="http://schemas.openxmlformats.org/spreadsheetml/2006/main" count="664" uniqueCount="155">
  <si>
    <t>(наименование государственной программы)</t>
  </si>
  <si>
    <t>Наименование услуги (работы), показателя объёма (качества) услуги (работы), основных мероприятий, подпрограммы (ведомственной целевой программы) и их мероприятий</t>
  </si>
  <si>
    <t>Значение показателя объёма (качества) услуги (работы)</t>
  </si>
  <si>
    <t>Показатель объёма (качества) услуги (работы), единица измерения</t>
  </si>
  <si>
    <t>Руководитель</t>
  </si>
  <si>
    <t>_______________</t>
  </si>
  <si>
    <t>__________________________</t>
  </si>
  <si>
    <t>(подпись)</t>
  </si>
  <si>
    <t>(расшифровка подписи)</t>
  </si>
  <si>
    <t>(должность)</t>
  </si>
  <si>
    <t>Подпрограмма "Обеспечение эпизоотического, ветеринарно-санитарного благополучия в Краснодарском крае "</t>
  </si>
  <si>
    <t>Мероприятие "Представление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финансовое обеспечение выполнения государственного задания на оказание государственных услуг (выполнение работ"</t>
  </si>
  <si>
    <t>х</t>
  </si>
  <si>
    <t>Единица измерения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</si>
  <si>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</si>
  <si>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</si>
  <si>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Аллергические исследования на туберкулез животных (птицы) (на выезде) (диагностические мероприятия)</t>
  </si>
  <si>
    <t>Аллергические исследования на туберкулез животных (птицы) (на выезде) (оформление документации)</t>
  </si>
  <si>
    <t>Аллергические исследования на сап однокопытных (на выезде) (оформление документации)</t>
  </si>
  <si>
    <t>Отбор крови у крупного рогатого скота для исследования на бруцеллез (на выезде) (отбор проб)</t>
  </si>
  <si>
    <t>Отбор крови у мелкого рогатого скота для исследования на бруцеллез (на выезде) (отбор проб)</t>
  </si>
  <si>
    <t>Отбор крови у лошадей для исследования на бруцеллез (на выезде) (отбор проб)</t>
  </si>
  <si>
    <t>Отбор крови у верблюдов для исследования на бруцеллез (на выезде) (отбор проб)</t>
  </si>
  <si>
    <t>Отбор крови у прочих животных для исследования на бруцеллез (на выезде) (отбор проб)</t>
  </si>
  <si>
    <t>Отбор крови у однокопытных для исследования на сап (на выезде) (отбор проб)</t>
  </si>
  <si>
    <t>Отбор крови у верблюдов для исследования на сап (на выезде) (отбор проб)</t>
  </si>
  <si>
    <t>Отбор крови у свиней для исследования на африканскую чуму свиней (на выезде) (отбор проб)</t>
  </si>
  <si>
    <t>Отбор крови у мелкого рогатого скота для исследования на блутанг (на выезде) (отбор проб)</t>
  </si>
  <si>
    <t>Отбор крови у птицы для исследования на высокопатогенный грипп птиц  (на выезде) (отбор проб)</t>
  </si>
  <si>
    <t>Отбор патологического материала у птицы для исследования на высокопатогенный грипп птиц  (на выезде) (отбор проб)</t>
  </si>
  <si>
    <t>Отбор крови у птицы для исследования на напряженность иммунитета к высокопатогенному гриппу птиц  (на выезде) (отбор проб)</t>
  </si>
  <si>
    <t>Отбор крови у мелкого рогатого скота для исследования на ящур (на выезде) (отбор проб)</t>
  </si>
  <si>
    <t>Отбор крови у крупного рогатого скота для исследования  на напряженость иммунитета к ящуру (на выезде) (отбор проб)</t>
  </si>
  <si>
    <t>Отбор крови у мелкого рогатого скота для исследования на напряженость иммунитета к ящуру (на выезде) (отбор проб)</t>
  </si>
  <si>
    <t>Отбор крови у крупного рогатого скота для исследования на лептоспироз (на выезде) (отбор проб)</t>
  </si>
  <si>
    <t>Отбор крови у мелкого рогатого скота для исследования на лептоспироз (на выезде) (отбор проб)</t>
  </si>
  <si>
    <t>Отбор крови у лошадей для исследования на лептоспироз (на выезде) (отбор проб)</t>
  </si>
  <si>
    <t>Отбор патологического  материала для исследования на орнитоз (на выезде) (отбор проб)</t>
  </si>
  <si>
    <t>Отбор патологического  материала от птицы  для исследования на сальмонеллез (на выезде) (отбор проб)</t>
  </si>
  <si>
    <t>Отбор патологического  материала от животных для исследования на туберкулез (на выезде) (отбор проб)</t>
  </si>
  <si>
    <t>Отбор патологического  материала от птицы для исследования на туберкулез (на выезде) (отбор проб)</t>
  </si>
  <si>
    <t>Отбор патологического  материала для исследования на бешенство (на выезде) (отбор проб)</t>
  </si>
  <si>
    <t>(отбор проб) для исследования на сибирскую язву (на выезде) (отбор проб)</t>
  </si>
  <si>
    <t>(отбор проб) объектов внешней среды, клещей, насекомых для проведения лабораторных исследований на особо опасные заболевания и заболевания общие для человека и животных  (на выезде) (отбор проб)</t>
  </si>
  <si>
    <t>Оформление сопроводительных документов при направлении патологического материала для проведения лабораторных исследований на особо опасные заболевания и заболевания общие для человека и животных  (на выезде) (оформление документации)</t>
  </si>
  <si>
    <t>Оформление сопроводительных документов при отборе патологического материала с проведением вскрытия животных  и птицы для проведения лабораторных исследований на особо опасные заболевания и заболевания общие для человека и животных  (на выезде) (оформление документации)</t>
  </si>
  <si>
    <t>Оформление сопроводительных документов при отборе материала объектов внешней среды, клещей, насекомых для проведения лабораторных исследований на особо опасные заболевания и заболевания общие для человека и животных  (на выезде) (оформление документации)</t>
  </si>
  <si>
    <t>Проведение 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</si>
  <si>
    <t>Исследования на напряженность иммунитета к ящуру методом ИФА (стационар) (лабораторные исследования)</t>
  </si>
  <si>
    <t>Диагностика сибирской язвы бактериологическим методом (стационар) (лабораторные исследования)</t>
  </si>
  <si>
    <t>Диагностика сибирской язвы серологическим методом  (стационар) (лабораторные исследования)</t>
  </si>
  <si>
    <t>Диагностика бешенства биологическим методом (стационар) (лабораторные исследования)</t>
  </si>
  <si>
    <t>Диагностика бешенства методом ИФА (стационар) (лабораторные исследования)</t>
  </si>
  <si>
    <t>Диагностика бешенства методом люминесцентной микроскопии (стационар) (лабораторные исследования)</t>
  </si>
  <si>
    <t>Диагностика туберкулеза микроскопическим методом (стационар) (лабораторные исследования)</t>
  </si>
  <si>
    <t>Диагностика туберкулеза биологическим методом (стационар) (лабораторные исследования)</t>
  </si>
  <si>
    <t>Диагностика туберкулеза бактериологическим методом (стационар) (лабораторные исследования)</t>
  </si>
  <si>
    <t>Диагностика туберкулеза гистологическим методом (стационар) (лабораторные исследования)</t>
  </si>
  <si>
    <t>Диагностика туберкулеза методом ПЦР (стационар) (лабораторные исследования)</t>
  </si>
  <si>
    <t>Диагностика бруцеллеза методом РСК (стационар) (лабораторные исследования)</t>
  </si>
  <si>
    <t>Диагностика бруцеллеза методом РИД (стационар) (лабораторные исследования)</t>
  </si>
  <si>
    <t>Диагностика бруцеллеза методом РА (стационар) (лабораторные исследования)</t>
  </si>
  <si>
    <t>Диагностика бруцеллеза методом ИФА (стационар) (лабораторные исследования)</t>
  </si>
  <si>
    <t>Диагностика бруцеллеза методом ПЦР (стационар) (лабораторные исследования)</t>
  </si>
  <si>
    <t>Диагностика бруцеллеза методом РБП (стационар) (лабораторные исследования)</t>
  </si>
  <si>
    <t>Диагностика бруцеллеза бактериологическим методом (стационар) (лабораторные исследования)</t>
  </si>
  <si>
    <t>Диагностика бруцеллеза биологическим методом (стационар) (лабораторные исследования)</t>
  </si>
  <si>
    <t>Диагностика лептоспироза бактериологическим методом (стационар) (лабораторные исследования)</t>
  </si>
  <si>
    <t>Диагностика лептоспироза методом микроскопии мочи (стационар) (лабораторные исследования)</t>
  </si>
  <si>
    <t>Диагностика лептоспироза методом РМА (стационар) (лабораторные исследования)</t>
  </si>
  <si>
    <t>Диагностика лептоспироза методом ПЦР (стационар) (лабораторные исследования)</t>
  </si>
  <si>
    <t>Диагностика африканской чумы свиней методом ПЦР (стационар) (лабораторные исследования)</t>
  </si>
  <si>
    <t>Диагностика африканской чумы свиней методом иммунофлуоресценции (РПИФ) (стационар) (лабораторные исследования)</t>
  </si>
  <si>
    <t>Диагностика африканской чумы свиней методом ИФА (стационар) (лабораторные исследования)</t>
  </si>
  <si>
    <t>Диагностика сапа лошадей серологическим методом (стационар) (лабораторные исследования)</t>
  </si>
  <si>
    <t>Диагностика высокопатогенного гриппа птиц методом РТГА (стационар) (лабораторные исследования)</t>
  </si>
  <si>
    <t>Диагностика высокопатогенного гриппа птиц методом ИФА (стационар) (лабораторные исследования)</t>
  </si>
  <si>
    <t>Диагностика высокопатогенного гриппа птиц методом ПЦР (стационар) (лабораторные исследования)</t>
  </si>
  <si>
    <t>Исследования на напряженность иммунитета к высоко патогенному гриппу птиц (стационар) (лабораторные исследования)</t>
  </si>
  <si>
    <t>Диагностика орнитоза метод ПЦР (стационар) (лабораторные исследования)</t>
  </si>
  <si>
    <t>Диагностика сальмонеллеза бактериологический метод (стационар) (лабораторные исследования)</t>
  </si>
  <si>
    <t>Диагностика кампилбактериоза бактериологическим методом (стационар) (лабораторные исследования)</t>
  </si>
  <si>
    <t>Диагностика листериоза бактериологическим методом (стационар) (лабораторные исследования)</t>
  </si>
  <si>
    <t>Диагностика листериоза методом ИФА (стационар) (лабораторные исследования)</t>
  </si>
  <si>
    <t>Диагностика листериоза методом ПЦР (стационар) (лабораторные исследования)</t>
  </si>
  <si>
    <t>Диагностика листериоза методом РСК (стационар) (лабораторные исследования)</t>
  </si>
  <si>
    <t>Диагностика блутанга методом ИФА (стационар) (лабораторные исследования)</t>
  </si>
  <si>
    <t>Диагностика блутанга методом ПЦР (стационар) (лабораторные исследования)</t>
  </si>
  <si>
    <t>Диагностика блутанга методом РДСК (стационар) (лабораторные исследования)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</si>
  <si>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</t>
  </si>
  <si>
    <t>вакцинация крупного рогатого скота против ящура  (на выезде) (вакцинация)</t>
  </si>
  <si>
    <t>вакцинация мелкого рогатого скота против ящура  (на выезде) (вакцинация)</t>
  </si>
  <si>
    <t>вакцинация верблюдов против ящура  (на выезде) (вакцинация)</t>
  </si>
  <si>
    <t>вакцинация крупного рогатого скота против сибирской язвы  (на выезде) (вакцинация)</t>
  </si>
  <si>
    <t>вакцинация мелкого рогатого скота против сибирской язвы  (на выезде) (вакцинация)</t>
  </si>
  <si>
    <t>вакцинация лошадей против сибирской язвы  (на выезде) (вакцинация)</t>
  </si>
  <si>
    <t>вакцинация верблюдов против сибирской язвы  (на выезде) (вакцинация)</t>
  </si>
  <si>
    <t>вакцинация крупного рогатого скота против лептоспироза  (на выезде) (вакцинация)</t>
  </si>
  <si>
    <t>вакцинация мелкого рогатого скота против лептоспироза  (на выезде) (вакцинация)</t>
  </si>
  <si>
    <t>вакцинация лошадей против лептоспироза  (на выезде) (вакцинация)</t>
  </si>
  <si>
    <t>вакцинация верблюдов против лептоспироза  (на выезде) (вакцинация)</t>
  </si>
  <si>
    <t>вакцинация против бешенства плотоядных  (на выезде) (вакцинация)</t>
  </si>
  <si>
    <t>вакцинация продуктивных животных против бешенства  (на выезде) (вакцинация)</t>
  </si>
  <si>
    <t>вакцинация приматов против бешенства  (на выезде) (вакцинация)</t>
  </si>
  <si>
    <t>вакцинация против высокопатогенного гриппа птиц  (на выезде) (вакцинация)</t>
  </si>
  <si>
    <t>Проведение ветеринарно-санитарных мероприятий</t>
  </si>
  <si>
    <t>Сбор и анализ информации о ходе выполнения мероприятий, проводимых в рамках ликвидации возникновения особо опасных болезней животных и болезней общих для человека и животных (птиц) (стационар) (оформление документации)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</si>
  <si>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</si>
  <si>
    <t>Проведение эпизоотологического (эпизоотолого-эпидемиологического) обследования очага заразных и иных болезней животных с целью определения причин возникновения заболевания (на выезде) (проведение мероприятий)</t>
  </si>
  <si>
    <t>Проведение эпизоотологического (эпизоотолого-эпидемиологического) обследования очага заразных и иных болезней животных с целью определения полноты выполнения мероприятий по ликвидации очага заболевания (на выезде) (проведение мероприятий)</t>
  </si>
  <si>
    <t>Проведение ветеринарно-санитарного мониторинга  ЛПХ на территории которых содержатся животные  (на выезде) (проведение мероприятий)</t>
  </si>
  <si>
    <t>Оформление и выдача ветеринарных сопроводительных документов</t>
  </si>
  <si>
    <t>Учет, хранение ветеринарных сопроводительных документов</t>
  </si>
  <si>
    <t>Учет, хранение ветеринарных сопроводительных документов. (стационар) (проведение мероприятий)</t>
  </si>
  <si>
    <t>Оформление и выдача ветеринарных сопроводительных документов, в том числе сопроводительных документов на сырую молочную продукцию. (стационар) (оформление документации)</t>
  </si>
  <si>
    <t>Проведение мероприятий по защите населения от болезней общих для человека и животных и пищевых отравлений</t>
  </si>
  <si>
    <t>Проведение ветеринарно-санитарной экспертизы сырья и продукции животного происхождения на трихинеллез</t>
  </si>
  <si>
    <t>Отбор проб для проведения  ветеринарно-санитарной экспертизы сырья и продукции животного происхождения на трихинеллез (на выезде) (отбор проб)</t>
  </si>
  <si>
    <t>Диагностика трихинеллеза  методом микроскопии (на выезде) (лабораторные исследования)</t>
  </si>
  <si>
    <t>Проведение учета и контроля за состоянием скотомогильников, включая сибиреязвенные</t>
  </si>
  <si>
    <t>Внесение данных в карточку учета скотомогильника, биотермической ямы (стационар) (оформление документации)</t>
  </si>
  <si>
    <t>Проведение обследования состояния скотомогильника, биотермической ямы (на выезде) (осмотр объектов)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</si>
  <si>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t>
  </si>
  <si>
    <t>Проведение дозиметрического контроля продукции животного происхождения, реализуемой на рынках  (на выезде) (лабораторные исследования)</t>
  </si>
  <si>
    <t>шт.</t>
  </si>
  <si>
    <t>Код услуги</t>
  </si>
  <si>
    <t>Расходы краевого бюджета на оказание государственной услуги (работы), рублей</t>
  </si>
  <si>
    <t>-</t>
  </si>
  <si>
    <t>план</t>
  </si>
  <si>
    <t>факт</t>
  </si>
  <si>
    <t>предусмотренные сводной бюджетной росписью на отчетную дату</t>
  </si>
  <si>
    <t>профинансировано (кассовое исполнение) в отчетном периоде</t>
  </si>
  <si>
    <t>ОТЧЕТ</t>
  </si>
  <si>
    <t>о выполнении сводных показателей государственных заданий на оказание государственных услуг (выполнение работ) государственными учреждениями Краснодарского края в сфере реализации государственной программы Краснодарского края</t>
  </si>
  <si>
    <t>" Развитие сельского хозяйства и регулирование рынков сельскохозяйственной продукции, сырья и продовольствия на 2016 год"</t>
  </si>
  <si>
    <t>Номер мероприятия</t>
  </si>
  <si>
    <t>Отбор крови у крупного рогатого скота для исследования на блутанг (на выезде) (отбор проб)</t>
  </si>
  <si>
    <t>Отбор патологического материала у крупного рогатого скота для исследования на блутанг (на выезде) (отбор проб)</t>
  </si>
  <si>
    <t>Отбор крови у крупного рогатого скота для исследования на ящур (на выезде) (отбор проб)</t>
  </si>
  <si>
    <t>Отбор патологического  материала от животных для исследования на сальмонеллез (на выезде) (отбор проб)</t>
  </si>
  <si>
    <t>Отбор патологического  материала от животных для исследования на кампилбактериоз (на выезде) (отбор проб)</t>
  </si>
  <si>
    <t>Отбор патологического  материала от животных для исследования на листериоз (на выезде) (отбор проб)</t>
  </si>
  <si>
    <t>вакцинация собак против лептоспироза  (на выезде) (вакцинация)</t>
  </si>
  <si>
    <t>вакцинация мелкого рогатого скота против оспы овец и коз  (на выезде) (вакцинация)</t>
  </si>
  <si>
    <t>1.1.1</t>
  </si>
  <si>
    <t>Номер меро-при-ятия</t>
  </si>
  <si>
    <t>Руководитель органа исполнительной власти,</t>
  </si>
  <si>
    <t>структурного подразделения администрации Краснодарского края</t>
  </si>
  <si>
    <t xml:space="preserve">Исполнители: </t>
  </si>
  <si>
    <t>Показатель объёма (качества) услуги (работы)</t>
  </si>
  <si>
    <t>Подпрограмма "Обеспечение эпизоотического, ветеринарно -санитарного благополучия в Краснодарском крае "</t>
  </si>
  <si>
    <t>Рудь Н.А. тел.262-63-84</t>
  </si>
  <si>
    <t>Радуль Н.П. тел.268-31-57</t>
  </si>
  <si>
    <t>Тришенкова И.В. Тел. 262-49-39</t>
  </si>
  <si>
    <t>Коломиец Д.В. тел.268-33-09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</si>
</sst>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vertAlign val="superscript"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Arial"/>
      <family val="2"/>
    </font>
    <font>
      <b/>
      <sz val="10"/>
      <name val="Arial"/>
      <family val="2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0" xfId="0" applyNumberFormat="1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" fontId="1" fillId="0" borderId="0" xfId="0" applyNumberFormat="1" applyFont="1"/>
    <xf numFmtId="4" fontId="3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left" vertical="top" wrapText="1"/>
    </xf>
    <xf numFmtId="1" fontId="5" fillId="0" borderId="4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0" fontId="5" fillId="0" borderId="4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right" vertical="top"/>
    </xf>
    <xf numFmtId="1" fontId="5" fillId="0" borderId="4" xfId="0" applyNumberFormat="1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/>
    </xf>
    <xf numFmtId="4" fontId="5" fillId="0" borderId="4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right" vertical="top"/>
    </xf>
    <xf numFmtId="2" fontId="10" fillId="0" borderId="1" xfId="0" applyNumberFormat="1" applyFont="1" applyBorder="1" applyAlignment="1">
      <alignment horizontal="right" vertical="top"/>
    </xf>
    <xf numFmtId="0" fontId="5" fillId="0" borderId="5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" fontId="5" fillId="0" borderId="4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top"/>
    </xf>
    <xf numFmtId="0" fontId="16" fillId="2" borderId="1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4" fontId="5" fillId="3" borderId="4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center" vertical="top"/>
    </xf>
    <xf numFmtId="3" fontId="9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0"/>
  <sheetViews>
    <sheetView tabSelected="1" topLeftCell="A130" zoomScaleNormal="100" workbookViewId="0">
      <selection activeCell="C142" sqref="C142"/>
    </sheetView>
  </sheetViews>
  <sheetFormatPr defaultRowHeight="15.75" x14ac:dyDescent="0.25"/>
  <cols>
    <col min="1" max="1" width="6.42578125" style="1" customWidth="1"/>
    <col min="2" max="2" width="5.7109375" style="16" hidden="1" customWidth="1"/>
    <col min="3" max="3" width="63.42578125" style="1" customWidth="1"/>
    <col min="4" max="4" width="8.42578125" style="1" customWidth="1"/>
    <col min="5" max="5" width="9.7109375" style="1" customWidth="1"/>
    <col min="6" max="6" width="10" style="1" customWidth="1"/>
    <col min="7" max="7" width="18.7109375" style="1" customWidth="1"/>
    <col min="8" max="8" width="20.140625" style="1" customWidth="1"/>
    <col min="9" max="16384" width="9.140625" style="1"/>
  </cols>
  <sheetData>
    <row r="1" spans="1:8" ht="16.5" customHeight="1" x14ac:dyDescent="0.25">
      <c r="C1" s="82" t="s">
        <v>132</v>
      </c>
      <c r="D1" s="82"/>
      <c r="E1" s="82"/>
      <c r="F1" s="82"/>
      <c r="G1" s="82"/>
      <c r="H1" s="82"/>
    </row>
    <row r="2" spans="1:8" ht="39.75" customHeight="1" x14ac:dyDescent="0.25">
      <c r="A2" s="45" t="s">
        <v>133</v>
      </c>
      <c r="B2" s="45"/>
      <c r="C2" s="45"/>
      <c r="D2" s="45"/>
      <c r="E2" s="45"/>
      <c r="F2" s="45"/>
      <c r="G2" s="45"/>
      <c r="H2" s="45"/>
    </row>
    <row r="3" spans="1:8" ht="23.25" customHeight="1" x14ac:dyDescent="0.25">
      <c r="A3" s="75" t="s">
        <v>134</v>
      </c>
      <c r="B3" s="75"/>
      <c r="C3" s="75"/>
      <c r="D3" s="75"/>
      <c r="E3" s="75"/>
      <c r="F3" s="75"/>
      <c r="G3" s="75"/>
      <c r="H3" s="75"/>
    </row>
    <row r="4" spans="1:8" ht="18.75" x14ac:dyDescent="0.25">
      <c r="C4" s="47" t="s">
        <v>0</v>
      </c>
      <c r="D4" s="47"/>
      <c r="E4" s="47"/>
      <c r="F4" s="47"/>
      <c r="G4" s="47"/>
      <c r="H4" s="47"/>
    </row>
    <row r="6" spans="1:8" ht="61.5" customHeight="1" x14ac:dyDescent="0.25">
      <c r="A6" s="50" t="s">
        <v>145</v>
      </c>
      <c r="B6" s="48" t="s">
        <v>125</v>
      </c>
      <c r="C6" s="48" t="s">
        <v>1</v>
      </c>
      <c r="D6" s="48" t="s">
        <v>2</v>
      </c>
      <c r="E6" s="48"/>
      <c r="F6" s="48"/>
      <c r="G6" s="48" t="s">
        <v>126</v>
      </c>
      <c r="H6" s="48"/>
    </row>
    <row r="7" spans="1:8" ht="96.75" customHeight="1" x14ac:dyDescent="0.25">
      <c r="A7" s="50"/>
      <c r="B7" s="48"/>
      <c r="C7" s="48"/>
      <c r="D7" s="42" t="s">
        <v>13</v>
      </c>
      <c r="E7" s="17" t="s">
        <v>128</v>
      </c>
      <c r="F7" s="17" t="s">
        <v>129</v>
      </c>
      <c r="G7" s="17" t="s">
        <v>130</v>
      </c>
      <c r="H7" s="17" t="s">
        <v>131</v>
      </c>
    </row>
    <row r="8" spans="1:8" x14ac:dyDescent="0.25">
      <c r="A8" s="12">
        <v>1</v>
      </c>
      <c r="B8" s="12">
        <v>2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</row>
    <row r="9" spans="1:8" ht="47.25" x14ac:dyDescent="0.3">
      <c r="A9" s="60"/>
      <c r="B9" s="61"/>
      <c r="C9" s="7" t="s">
        <v>150</v>
      </c>
      <c r="D9" s="8" t="s">
        <v>12</v>
      </c>
      <c r="E9" s="73">
        <f t="shared" ref="E9:H9" si="0">SUM(E10)</f>
        <v>11490.751</v>
      </c>
      <c r="F9" s="73">
        <f t="shared" si="0"/>
        <v>11490.751</v>
      </c>
      <c r="G9" s="73">
        <f t="shared" si="0"/>
        <v>579055.69999999995</v>
      </c>
      <c r="H9" s="73">
        <f t="shared" si="0"/>
        <v>579055.69999999995</v>
      </c>
    </row>
    <row r="10" spans="1:8" ht="126" x14ac:dyDescent="0.3">
      <c r="A10" s="60"/>
      <c r="B10" s="61"/>
      <c r="C10" s="7" t="s">
        <v>11</v>
      </c>
      <c r="D10" s="8" t="s">
        <v>12</v>
      </c>
      <c r="E10" s="73">
        <f>SUM(E11+E116+E121)</f>
        <v>11490.751</v>
      </c>
      <c r="F10" s="73">
        <f t="shared" ref="F10:H10" si="1">SUM(F11+F116+F121)</f>
        <v>11490.751</v>
      </c>
      <c r="G10" s="73">
        <f t="shared" si="1"/>
        <v>579055.69999999995</v>
      </c>
      <c r="H10" s="73">
        <f t="shared" si="1"/>
        <v>579055.69999999995</v>
      </c>
    </row>
    <row r="11" spans="1:8" ht="78.75" x14ac:dyDescent="0.25">
      <c r="A11" s="59" t="s">
        <v>144</v>
      </c>
      <c r="B11" s="58"/>
      <c r="C11" s="56" t="s">
        <v>14</v>
      </c>
      <c r="D11" s="57" t="s">
        <v>124</v>
      </c>
      <c r="E11" s="74">
        <f>SUM(E92+E110+E112+E12+E50)</f>
        <v>8804.098</v>
      </c>
      <c r="F11" s="74">
        <f t="shared" ref="F11:H11" si="2">SUM(F92+F110+F112+F12+F50)</f>
        <v>8804.098</v>
      </c>
      <c r="G11" s="74">
        <f t="shared" si="2"/>
        <v>461137.13454</v>
      </c>
      <c r="H11" s="74">
        <f t="shared" si="2"/>
        <v>461137.13454</v>
      </c>
    </row>
    <row r="12" spans="1:8" ht="47.25" x14ac:dyDescent="0.25">
      <c r="A12" s="62" t="s">
        <v>144</v>
      </c>
      <c r="B12" s="53"/>
      <c r="C12" s="39" t="s">
        <v>15</v>
      </c>
      <c r="D12" s="38" t="s">
        <v>124</v>
      </c>
      <c r="E12" s="70">
        <f>SUM(руб.!E12)/1000</f>
        <v>1383.5119999999999</v>
      </c>
      <c r="F12" s="70">
        <f>SUM(руб.!F12)/1000</f>
        <v>1383.5119999999999</v>
      </c>
      <c r="G12" s="70">
        <f>SUM(руб.!G12)/1000</f>
        <v>55411.505530000002</v>
      </c>
      <c r="H12" s="70">
        <f>SUM(руб.!H12)/1000</f>
        <v>55411.505530000002</v>
      </c>
    </row>
    <row r="13" spans="1:8" ht="31.5" x14ac:dyDescent="0.25">
      <c r="A13" s="49" t="s">
        <v>144</v>
      </c>
      <c r="B13" s="14">
        <v>1</v>
      </c>
      <c r="C13" s="51" t="s">
        <v>16</v>
      </c>
      <c r="D13" s="52" t="s">
        <v>124</v>
      </c>
      <c r="E13" s="71">
        <f>SUM(руб.!E13)/1000</f>
        <v>905.28800000000001</v>
      </c>
      <c r="F13" s="71">
        <f>SUM(руб.!F13)/1000</f>
        <v>905.28800000000001</v>
      </c>
      <c r="G13" s="71">
        <f>SUM(руб.!G13)/1000</f>
        <v>28025.469779999999</v>
      </c>
      <c r="H13" s="71">
        <f>SUM(руб.!H13)/1000</f>
        <v>28025.469779999999</v>
      </c>
    </row>
    <row r="14" spans="1:8" ht="31.5" x14ac:dyDescent="0.25">
      <c r="A14" s="49" t="s">
        <v>144</v>
      </c>
      <c r="B14" s="14">
        <v>5</v>
      </c>
      <c r="C14" s="51" t="s">
        <v>17</v>
      </c>
      <c r="D14" s="52" t="s">
        <v>124</v>
      </c>
      <c r="E14" s="71">
        <f>SUM(руб.!E14)/1000</f>
        <v>3.5000000000000003E-2</v>
      </c>
      <c r="F14" s="71">
        <f>SUM(руб.!F14)/1000</f>
        <v>3.5000000000000003E-2</v>
      </c>
      <c r="G14" s="71">
        <f>SUM(руб.!G14)/1000</f>
        <v>0.38812999999999998</v>
      </c>
      <c r="H14" s="71">
        <f>SUM(руб.!H14)/1000</f>
        <v>0.38812999999999998</v>
      </c>
    </row>
    <row r="15" spans="1:8" ht="31.5" x14ac:dyDescent="0.25">
      <c r="A15" s="49" t="s">
        <v>144</v>
      </c>
      <c r="B15" s="14">
        <v>7</v>
      </c>
      <c r="C15" s="51" t="s">
        <v>18</v>
      </c>
      <c r="D15" s="52" t="s">
        <v>124</v>
      </c>
      <c r="E15" s="71">
        <f>SUM(руб.!E15)/1000</f>
        <v>0.28999999999999998</v>
      </c>
      <c r="F15" s="71">
        <f>SUM(руб.!F15)/1000</f>
        <v>0.28999999999999998</v>
      </c>
      <c r="G15" s="71">
        <f>SUM(руб.!G15)/1000</f>
        <v>3.9558800000000001</v>
      </c>
      <c r="H15" s="71">
        <f>SUM(руб.!H15)/1000</f>
        <v>3.9558800000000001</v>
      </c>
    </row>
    <row r="16" spans="1:8" ht="31.5" x14ac:dyDescent="0.25">
      <c r="A16" s="49" t="s">
        <v>144</v>
      </c>
      <c r="B16" s="14">
        <v>9</v>
      </c>
      <c r="C16" s="51" t="s">
        <v>19</v>
      </c>
      <c r="D16" s="52" t="s">
        <v>124</v>
      </c>
      <c r="E16" s="71">
        <f>SUM(руб.!E16)/1000</f>
        <v>269.51100000000002</v>
      </c>
      <c r="F16" s="71">
        <f>SUM(руб.!F16)/1000</f>
        <v>269.51100000000002</v>
      </c>
      <c r="G16" s="71">
        <f>SUM(руб.!G16)/1000</f>
        <v>14995.469160000001</v>
      </c>
      <c r="H16" s="71">
        <f>SUM(руб.!H16)/1000</f>
        <v>14995.469160000001</v>
      </c>
    </row>
    <row r="17" spans="1:8" ht="31.5" x14ac:dyDescent="0.25">
      <c r="A17" s="49" t="s">
        <v>144</v>
      </c>
      <c r="B17" s="14">
        <v>11</v>
      </c>
      <c r="C17" s="51" t="s">
        <v>20</v>
      </c>
      <c r="D17" s="52" t="s">
        <v>124</v>
      </c>
      <c r="E17" s="71">
        <f>SUM(руб.!E17)/1000</f>
        <v>158.49700000000001</v>
      </c>
      <c r="F17" s="71">
        <f>SUM(руб.!F17)/1000</f>
        <v>158.49700000000001</v>
      </c>
      <c r="G17" s="71">
        <f>SUM(руб.!G17)/1000</f>
        <v>8811.3250500000013</v>
      </c>
      <c r="H17" s="71">
        <f>SUM(руб.!H17)/1000</f>
        <v>8811.3250500000013</v>
      </c>
    </row>
    <row r="18" spans="1:8" ht="31.5" x14ac:dyDescent="0.25">
      <c r="A18" s="49" t="s">
        <v>144</v>
      </c>
      <c r="B18" s="14">
        <v>13</v>
      </c>
      <c r="C18" s="51" t="s">
        <v>21</v>
      </c>
      <c r="D18" s="52" t="s">
        <v>124</v>
      </c>
      <c r="E18" s="71">
        <f>SUM(руб.!E18)/1000</f>
        <v>9.5830000000000002</v>
      </c>
      <c r="F18" s="71">
        <f>SUM(руб.!F18)/1000</f>
        <v>9.5830000000000002</v>
      </c>
      <c r="G18" s="71">
        <f>SUM(руб.!G18)/1000</f>
        <v>568.86288999999999</v>
      </c>
      <c r="H18" s="71">
        <f>SUM(руб.!H18)/1000</f>
        <v>568.86288999999999</v>
      </c>
    </row>
    <row r="19" spans="1:8" ht="31.5" x14ac:dyDescent="0.25">
      <c r="A19" s="49" t="s">
        <v>144</v>
      </c>
      <c r="B19" s="14">
        <v>17</v>
      </c>
      <c r="C19" s="51" t="s">
        <v>22</v>
      </c>
      <c r="D19" s="52" t="s">
        <v>124</v>
      </c>
      <c r="E19" s="71">
        <f>SUM(руб.!E19)/1000</f>
        <v>2.4E-2</v>
      </c>
      <c r="F19" s="71">
        <f>SUM(руб.!F19)/1000</f>
        <v>2.4E-2</v>
      </c>
      <c r="G19" s="71">
        <f>SUM(руб.!G19)/1000</f>
        <v>1.407</v>
      </c>
      <c r="H19" s="71">
        <f>SUM(руб.!H19)/1000</f>
        <v>1.407</v>
      </c>
    </row>
    <row r="20" spans="1:8" ht="31.5" x14ac:dyDescent="0.25">
      <c r="A20" s="49" t="s">
        <v>144</v>
      </c>
      <c r="B20" s="14">
        <v>19</v>
      </c>
      <c r="C20" s="51" t="s">
        <v>23</v>
      </c>
      <c r="D20" s="52" t="s">
        <v>124</v>
      </c>
      <c r="E20" s="71">
        <f>SUM(руб.!E20)/1000</f>
        <v>7.4999999999999997E-2</v>
      </c>
      <c r="F20" s="71">
        <f>SUM(руб.!F20)/1000</f>
        <v>7.4999999999999997E-2</v>
      </c>
      <c r="G20" s="71">
        <f>SUM(руб.!G20)/1000</f>
        <v>4.3067700000000002</v>
      </c>
      <c r="H20" s="71">
        <f>SUM(руб.!H20)/1000</f>
        <v>4.3067700000000002</v>
      </c>
    </row>
    <row r="21" spans="1:8" ht="31.5" x14ac:dyDescent="0.25">
      <c r="A21" s="49" t="s">
        <v>144</v>
      </c>
      <c r="B21" s="14">
        <v>20</v>
      </c>
      <c r="C21" s="51" t="s">
        <v>24</v>
      </c>
      <c r="D21" s="52" t="s">
        <v>124</v>
      </c>
      <c r="E21" s="71">
        <f>SUM(руб.!E21)/1000</f>
        <v>16.006</v>
      </c>
      <c r="F21" s="71">
        <f>SUM(руб.!F21)/1000</f>
        <v>16.006</v>
      </c>
      <c r="G21" s="71">
        <f>SUM(руб.!G21)/1000</f>
        <v>953.45853</v>
      </c>
      <c r="H21" s="71">
        <f>SUM(руб.!H21)/1000</f>
        <v>953.45853</v>
      </c>
    </row>
    <row r="22" spans="1:8" ht="31.5" x14ac:dyDescent="0.25">
      <c r="A22" s="49" t="s">
        <v>144</v>
      </c>
      <c r="B22" s="14">
        <v>22</v>
      </c>
      <c r="C22" s="51" t="s">
        <v>25</v>
      </c>
      <c r="D22" s="52" t="s">
        <v>124</v>
      </c>
      <c r="E22" s="71">
        <f>SUM(руб.!E22)/1000</f>
        <v>2.4E-2</v>
      </c>
      <c r="F22" s="71">
        <f>SUM(руб.!F22)/1000</f>
        <v>2.4E-2</v>
      </c>
      <c r="G22" s="71">
        <f>SUM(руб.!G22)/1000</f>
        <v>1.3047599999999999</v>
      </c>
      <c r="H22" s="71">
        <f>SUM(руб.!H22)/1000</f>
        <v>1.3047599999999999</v>
      </c>
    </row>
    <row r="23" spans="1:8" ht="31.5" x14ac:dyDescent="0.25">
      <c r="A23" s="49" t="s">
        <v>144</v>
      </c>
      <c r="B23" s="14">
        <v>24</v>
      </c>
      <c r="C23" s="51" t="s">
        <v>26</v>
      </c>
      <c r="D23" s="52" t="s">
        <v>124</v>
      </c>
      <c r="E23" s="71">
        <f>SUM(руб.!E23)/1000</f>
        <v>0.2</v>
      </c>
      <c r="F23" s="71">
        <f>SUM(руб.!F23)/1000</f>
        <v>0.2</v>
      </c>
      <c r="G23" s="71">
        <f>SUM(руб.!G23)/1000</f>
        <v>9.5581299999999985</v>
      </c>
      <c r="H23" s="71">
        <f>SUM(руб.!H23)/1000</f>
        <v>9.5581299999999985</v>
      </c>
    </row>
    <row r="24" spans="1:8" ht="31.5" x14ac:dyDescent="0.25">
      <c r="A24" s="49" t="s">
        <v>144</v>
      </c>
      <c r="B24" s="14">
        <v>26</v>
      </c>
      <c r="C24" s="51" t="s">
        <v>136</v>
      </c>
      <c r="D24" s="52" t="s">
        <v>124</v>
      </c>
      <c r="E24" s="71">
        <f>SUM(руб.!E24)/1000</f>
        <v>0.28000000000000003</v>
      </c>
      <c r="F24" s="71">
        <f>SUM(руб.!F24)/1000</f>
        <v>0.28000000000000003</v>
      </c>
      <c r="G24" s="71">
        <f>SUM(руб.!G24)/1000</f>
        <v>15.011430000000001</v>
      </c>
      <c r="H24" s="71">
        <f>SUM(руб.!H24)/1000</f>
        <v>15.011430000000001</v>
      </c>
    </row>
    <row r="25" spans="1:8" ht="31.5" x14ac:dyDescent="0.25">
      <c r="A25" s="49" t="s">
        <v>144</v>
      </c>
      <c r="B25" s="14">
        <v>27</v>
      </c>
      <c r="C25" s="51" t="s">
        <v>137</v>
      </c>
      <c r="D25" s="52" t="s">
        <v>124</v>
      </c>
      <c r="E25" s="71">
        <f>SUM(руб.!E25)/1000</f>
        <v>0.04</v>
      </c>
      <c r="F25" s="71">
        <f>SUM(руб.!F25)/1000</f>
        <v>0.04</v>
      </c>
      <c r="G25" s="71">
        <f>SUM(руб.!G25)/1000</f>
        <v>15.7014</v>
      </c>
      <c r="H25" s="71">
        <f>SUM(руб.!H25)/1000</f>
        <v>15.7014</v>
      </c>
    </row>
    <row r="26" spans="1:8" ht="31.5" x14ac:dyDescent="0.25">
      <c r="A26" s="49" t="s">
        <v>144</v>
      </c>
      <c r="B26" s="14">
        <v>28</v>
      </c>
      <c r="C26" s="51" t="s">
        <v>27</v>
      </c>
      <c r="D26" s="52" t="s">
        <v>124</v>
      </c>
      <c r="E26" s="71">
        <f>SUM(руб.!E26)/1000</f>
        <v>0.5</v>
      </c>
      <c r="F26" s="71">
        <f>SUM(руб.!F26)/1000</f>
        <v>0.5</v>
      </c>
      <c r="G26" s="71">
        <f>SUM(руб.!G26)/1000</f>
        <v>25.520479999999999</v>
      </c>
      <c r="H26" s="71">
        <f>SUM(руб.!H26)/1000</f>
        <v>25.520479999999999</v>
      </c>
    </row>
    <row r="27" spans="1:8" ht="31.5" x14ac:dyDescent="0.25">
      <c r="A27" s="49" t="s">
        <v>144</v>
      </c>
      <c r="B27" s="14">
        <v>30</v>
      </c>
      <c r="C27" s="51" t="s">
        <v>28</v>
      </c>
      <c r="D27" s="52" t="s">
        <v>124</v>
      </c>
      <c r="E27" s="71">
        <f>SUM(руб.!E27)/1000</f>
        <v>0.28999999999999998</v>
      </c>
      <c r="F27" s="71">
        <f>SUM(руб.!F27)/1000</f>
        <v>0.28999999999999998</v>
      </c>
      <c r="G27" s="71">
        <f>SUM(руб.!G27)/1000</f>
        <v>15.08975</v>
      </c>
      <c r="H27" s="71">
        <f>SUM(руб.!H27)/1000</f>
        <v>15.08975</v>
      </c>
    </row>
    <row r="28" spans="1:8" ht="31.5" x14ac:dyDescent="0.25">
      <c r="A28" s="49" t="s">
        <v>144</v>
      </c>
      <c r="B28" s="14">
        <v>31</v>
      </c>
      <c r="C28" s="51" t="s">
        <v>29</v>
      </c>
      <c r="D28" s="52" t="s">
        <v>124</v>
      </c>
      <c r="E28" s="71">
        <f>SUM(руб.!E28)/1000</f>
        <v>0.08</v>
      </c>
      <c r="F28" s="71">
        <f>SUM(руб.!F28)/1000</f>
        <v>0.08</v>
      </c>
      <c r="G28" s="71">
        <f>SUM(руб.!G28)/1000</f>
        <v>23.214869999999998</v>
      </c>
      <c r="H28" s="71">
        <f>SUM(руб.!H28)/1000</f>
        <v>23.214869999999998</v>
      </c>
    </row>
    <row r="29" spans="1:8" ht="47.25" x14ac:dyDescent="0.25">
      <c r="A29" s="49" t="s">
        <v>144</v>
      </c>
      <c r="B29" s="14">
        <v>32</v>
      </c>
      <c r="C29" s="51" t="s">
        <v>30</v>
      </c>
      <c r="D29" s="52" t="s">
        <v>124</v>
      </c>
      <c r="E29" s="71">
        <f>SUM(руб.!E29)/1000</f>
        <v>9.7850000000000001</v>
      </c>
      <c r="F29" s="71">
        <f>SUM(руб.!F29)/1000</f>
        <v>9.7850000000000001</v>
      </c>
      <c r="G29" s="71">
        <f>SUM(руб.!G29)/1000</f>
        <v>493.10502000000002</v>
      </c>
      <c r="H29" s="71">
        <f>SUM(руб.!H29)/1000</f>
        <v>493.10502000000002</v>
      </c>
    </row>
    <row r="30" spans="1:8" ht="31.5" x14ac:dyDescent="0.25">
      <c r="A30" s="49" t="s">
        <v>144</v>
      </c>
      <c r="B30" s="14">
        <v>33</v>
      </c>
      <c r="C30" s="51" t="s">
        <v>138</v>
      </c>
      <c r="D30" s="52" t="s">
        <v>124</v>
      </c>
      <c r="E30" s="71">
        <f>SUM(руб.!E30)/1000</f>
        <v>0.42</v>
      </c>
      <c r="F30" s="71">
        <f>SUM(руб.!F30)/1000</f>
        <v>0.42</v>
      </c>
      <c r="G30" s="71">
        <f>SUM(руб.!G30)/1000</f>
        <v>26.085450000000002</v>
      </c>
      <c r="H30" s="71">
        <f>SUM(руб.!H30)/1000</f>
        <v>26.085450000000002</v>
      </c>
    </row>
    <row r="31" spans="1:8" ht="31.5" x14ac:dyDescent="0.25">
      <c r="A31" s="49" t="s">
        <v>144</v>
      </c>
      <c r="B31" s="14">
        <v>35</v>
      </c>
      <c r="C31" s="51" t="s">
        <v>31</v>
      </c>
      <c r="D31" s="52" t="s">
        <v>124</v>
      </c>
      <c r="E31" s="71">
        <f>SUM(руб.!E31)/1000</f>
        <v>0.16200000000000001</v>
      </c>
      <c r="F31" s="71">
        <f>SUM(руб.!F31)/1000</f>
        <v>0.16200000000000001</v>
      </c>
      <c r="G31" s="71">
        <f>SUM(руб.!G31)/1000</f>
        <v>8.7874500000000015</v>
      </c>
      <c r="H31" s="71">
        <f>SUM(руб.!H31)/1000</f>
        <v>8.7874500000000015</v>
      </c>
    </row>
    <row r="32" spans="1:8" ht="31.5" x14ac:dyDescent="0.25">
      <c r="A32" s="49" t="s">
        <v>144</v>
      </c>
      <c r="B32" s="14">
        <v>41</v>
      </c>
      <c r="C32" s="51" t="s">
        <v>32</v>
      </c>
      <c r="D32" s="52" t="s">
        <v>124</v>
      </c>
      <c r="E32" s="71">
        <f>SUM(руб.!E32)/1000</f>
        <v>1.1299999999999999</v>
      </c>
      <c r="F32" s="71">
        <f>SUM(руб.!F32)/1000</f>
        <v>1.1299999999999999</v>
      </c>
      <c r="G32" s="71">
        <f>SUM(руб.!G32)/1000</f>
        <v>68.142520000000005</v>
      </c>
      <c r="H32" s="71">
        <f>SUM(руб.!H32)/1000</f>
        <v>68.142520000000005</v>
      </c>
    </row>
    <row r="33" spans="1:8" ht="31.5" x14ac:dyDescent="0.25">
      <c r="A33" s="49" t="s">
        <v>144</v>
      </c>
      <c r="B33" s="14">
        <v>42</v>
      </c>
      <c r="C33" s="51" t="s">
        <v>33</v>
      </c>
      <c r="D33" s="52" t="s">
        <v>124</v>
      </c>
      <c r="E33" s="71">
        <f>SUM(руб.!E33)/1000</f>
        <v>0.62</v>
      </c>
      <c r="F33" s="71">
        <f>SUM(руб.!F33)/1000</f>
        <v>0.62</v>
      </c>
      <c r="G33" s="71">
        <f>SUM(руб.!G33)/1000</f>
        <v>33.112000000000002</v>
      </c>
      <c r="H33" s="71">
        <f>SUM(руб.!H33)/1000</f>
        <v>33.112000000000002</v>
      </c>
    </row>
    <row r="34" spans="1:8" ht="31.5" x14ac:dyDescent="0.25">
      <c r="A34" s="49" t="s">
        <v>144</v>
      </c>
      <c r="B34" s="14">
        <v>45</v>
      </c>
      <c r="C34" s="51" t="s">
        <v>34</v>
      </c>
      <c r="D34" s="52" t="s">
        <v>124</v>
      </c>
      <c r="E34" s="71">
        <f>SUM(руб.!E34)/1000</f>
        <v>5.32</v>
      </c>
      <c r="F34" s="71">
        <f>SUM(руб.!F34)/1000</f>
        <v>5.32</v>
      </c>
      <c r="G34" s="71">
        <f>SUM(руб.!G34)/1000</f>
        <v>291.78815000000003</v>
      </c>
      <c r="H34" s="71">
        <f>SUM(руб.!H34)/1000</f>
        <v>291.78815000000003</v>
      </c>
    </row>
    <row r="35" spans="1:8" ht="31.5" x14ac:dyDescent="0.25">
      <c r="A35" s="49" t="s">
        <v>144</v>
      </c>
      <c r="B35" s="14">
        <v>47</v>
      </c>
      <c r="C35" s="51" t="s">
        <v>35</v>
      </c>
      <c r="D35" s="52" t="s">
        <v>124</v>
      </c>
      <c r="E35" s="71">
        <f>SUM(руб.!E35)/1000</f>
        <v>1.64</v>
      </c>
      <c r="F35" s="71">
        <f>SUM(руб.!F35)/1000</f>
        <v>1.64</v>
      </c>
      <c r="G35" s="71">
        <f>SUM(руб.!G35)/1000</f>
        <v>102.47952000000001</v>
      </c>
      <c r="H35" s="71">
        <f>SUM(руб.!H35)/1000</f>
        <v>102.47952000000001</v>
      </c>
    </row>
    <row r="36" spans="1:8" ht="31.5" x14ac:dyDescent="0.25">
      <c r="A36" s="49" t="s">
        <v>144</v>
      </c>
      <c r="B36" s="14">
        <v>49</v>
      </c>
      <c r="C36" s="51" t="s">
        <v>36</v>
      </c>
      <c r="D36" s="52" t="s">
        <v>124</v>
      </c>
      <c r="E36" s="71">
        <f>SUM(руб.!E36)/1000</f>
        <v>0.70399999999999996</v>
      </c>
      <c r="F36" s="71">
        <f>SUM(руб.!F36)/1000</f>
        <v>0.70399999999999996</v>
      </c>
      <c r="G36" s="71">
        <f>SUM(руб.!G36)/1000</f>
        <v>48.196080000000002</v>
      </c>
      <c r="H36" s="71">
        <f>SUM(руб.!H36)/1000</f>
        <v>48.196080000000002</v>
      </c>
    </row>
    <row r="37" spans="1:8" ht="31.5" x14ac:dyDescent="0.25">
      <c r="A37" s="49" t="s">
        <v>144</v>
      </c>
      <c r="B37" s="14">
        <v>53</v>
      </c>
      <c r="C37" s="51" t="s">
        <v>37</v>
      </c>
      <c r="D37" s="52" t="s">
        <v>124</v>
      </c>
      <c r="E37" s="71">
        <f>SUM(руб.!E37)/1000</f>
        <v>1.0999999999999999E-2</v>
      </c>
      <c r="F37" s="71">
        <f>SUM(руб.!F37)/1000</f>
        <v>1.0999999999999999E-2</v>
      </c>
      <c r="G37" s="71">
        <f>SUM(руб.!G37)/1000</f>
        <v>1.65449</v>
      </c>
      <c r="H37" s="71">
        <f>SUM(руб.!H37)/1000</f>
        <v>1.65449</v>
      </c>
    </row>
    <row r="38" spans="1:8" ht="31.5" x14ac:dyDescent="0.25">
      <c r="A38" s="49" t="s">
        <v>144</v>
      </c>
      <c r="B38" s="14">
        <v>55</v>
      </c>
      <c r="C38" s="51" t="s">
        <v>139</v>
      </c>
      <c r="D38" s="52" t="s">
        <v>124</v>
      </c>
      <c r="E38" s="71">
        <f>SUM(руб.!E38)/1000</f>
        <v>0.1</v>
      </c>
      <c r="F38" s="71">
        <f>SUM(руб.!F38)/1000</f>
        <v>0.1</v>
      </c>
      <c r="G38" s="71">
        <f>SUM(руб.!G38)/1000</f>
        <v>41.831269999999996</v>
      </c>
      <c r="H38" s="71">
        <f>SUM(руб.!H38)/1000</f>
        <v>41.831269999999996</v>
      </c>
    </row>
    <row r="39" spans="1:8" ht="31.5" x14ac:dyDescent="0.25">
      <c r="A39" s="49" t="s">
        <v>144</v>
      </c>
      <c r="B39" s="14">
        <v>56</v>
      </c>
      <c r="C39" s="51" t="s">
        <v>38</v>
      </c>
      <c r="D39" s="52" t="s">
        <v>124</v>
      </c>
      <c r="E39" s="71">
        <f>SUM(руб.!E39)/1000</f>
        <v>0.51200000000000001</v>
      </c>
      <c r="F39" s="71">
        <f>SUM(руб.!F39)/1000</f>
        <v>0.51200000000000001</v>
      </c>
      <c r="G39" s="71">
        <f>SUM(руб.!G39)/1000</f>
        <v>145.58059</v>
      </c>
      <c r="H39" s="71">
        <f>SUM(руб.!H39)/1000</f>
        <v>145.58059</v>
      </c>
    </row>
    <row r="40" spans="1:8" ht="31.5" x14ac:dyDescent="0.25">
      <c r="A40" s="49" t="s">
        <v>144</v>
      </c>
      <c r="B40" s="14">
        <v>57</v>
      </c>
      <c r="C40" s="51" t="s">
        <v>140</v>
      </c>
      <c r="D40" s="52" t="s">
        <v>124</v>
      </c>
      <c r="E40" s="71">
        <f>SUM(руб.!E40)/1000</f>
        <v>0.05</v>
      </c>
      <c r="F40" s="71">
        <f>SUM(руб.!F40)/1000</f>
        <v>0.05</v>
      </c>
      <c r="G40" s="71">
        <f>SUM(руб.!G40)/1000</f>
        <v>17.607099999999999</v>
      </c>
      <c r="H40" s="71">
        <f>SUM(руб.!H40)/1000</f>
        <v>17.607099999999999</v>
      </c>
    </row>
    <row r="41" spans="1:8" ht="31.5" x14ac:dyDescent="0.25">
      <c r="A41" s="49" t="s">
        <v>144</v>
      </c>
      <c r="B41" s="14">
        <v>59</v>
      </c>
      <c r="C41" s="51" t="s">
        <v>141</v>
      </c>
      <c r="D41" s="52" t="s">
        <v>124</v>
      </c>
      <c r="E41" s="71">
        <f>SUM(руб.!E41)/1000</f>
        <v>0.05</v>
      </c>
      <c r="F41" s="71">
        <f>SUM(руб.!F41)/1000</f>
        <v>0.05</v>
      </c>
      <c r="G41" s="71">
        <f>SUM(руб.!G41)/1000</f>
        <v>21.717189999999999</v>
      </c>
      <c r="H41" s="71">
        <f>SUM(руб.!H41)/1000</f>
        <v>21.717189999999999</v>
      </c>
    </row>
    <row r="42" spans="1:8" ht="31.5" x14ac:dyDescent="0.25">
      <c r="A42" s="49" t="s">
        <v>144</v>
      </c>
      <c r="B42" s="14">
        <v>61</v>
      </c>
      <c r="C42" s="51" t="s">
        <v>39</v>
      </c>
      <c r="D42" s="52" t="s">
        <v>124</v>
      </c>
      <c r="E42" s="71">
        <f>SUM(руб.!E42)/1000</f>
        <v>0.218</v>
      </c>
      <c r="F42" s="71">
        <f>SUM(руб.!F42)/1000</f>
        <v>0.218</v>
      </c>
      <c r="G42" s="71">
        <f>SUM(руб.!G42)/1000</f>
        <v>79.164199999999994</v>
      </c>
      <c r="H42" s="71">
        <f>SUM(руб.!H42)/1000</f>
        <v>79.164199999999994</v>
      </c>
    </row>
    <row r="43" spans="1:8" ht="31.5" x14ac:dyDescent="0.25">
      <c r="A43" s="49" t="s">
        <v>144</v>
      </c>
      <c r="B43" s="14">
        <v>62</v>
      </c>
      <c r="C43" s="51" t="s">
        <v>40</v>
      </c>
      <c r="D43" s="52" t="s">
        <v>124</v>
      </c>
      <c r="E43" s="71">
        <f>SUM(руб.!E43)/1000</f>
        <v>0.35</v>
      </c>
      <c r="F43" s="71">
        <f>SUM(руб.!F43)/1000</f>
        <v>0.35</v>
      </c>
      <c r="G43" s="71">
        <f>SUM(руб.!G43)/1000</f>
        <v>82.819960000000009</v>
      </c>
      <c r="H43" s="71">
        <f>SUM(руб.!H43)/1000</f>
        <v>82.819960000000009</v>
      </c>
    </row>
    <row r="44" spans="1:8" ht="31.5" x14ac:dyDescent="0.25">
      <c r="A44" s="49" t="s">
        <v>144</v>
      </c>
      <c r="B44" s="14">
        <v>65</v>
      </c>
      <c r="C44" s="51" t="s">
        <v>41</v>
      </c>
      <c r="D44" s="52" t="s">
        <v>124</v>
      </c>
      <c r="E44" s="71">
        <f>SUM(руб.!E44)/1000</f>
        <v>0.11</v>
      </c>
      <c r="F44" s="71">
        <f>SUM(руб.!F44)/1000</f>
        <v>0.11</v>
      </c>
      <c r="G44" s="71">
        <f>SUM(руб.!G44)/1000</f>
        <v>41.543199999999999</v>
      </c>
      <c r="H44" s="71">
        <f>SUM(руб.!H44)/1000</f>
        <v>41.543199999999999</v>
      </c>
    </row>
    <row r="45" spans="1:8" ht="31.5" x14ac:dyDescent="0.25">
      <c r="A45" s="49" t="s">
        <v>144</v>
      </c>
      <c r="B45" s="14">
        <v>72</v>
      </c>
      <c r="C45" s="51" t="s">
        <v>42</v>
      </c>
      <c r="D45" s="52" t="s">
        <v>124</v>
      </c>
      <c r="E45" s="71">
        <f>SUM(руб.!E45)/1000</f>
        <v>0.373</v>
      </c>
      <c r="F45" s="71">
        <f>SUM(руб.!F45)/1000</f>
        <v>0.373</v>
      </c>
      <c r="G45" s="71">
        <f>SUM(руб.!G45)/1000</f>
        <v>120.01802000000001</v>
      </c>
      <c r="H45" s="71">
        <f>SUM(руб.!H45)/1000</f>
        <v>120.01802000000001</v>
      </c>
    </row>
    <row r="46" spans="1:8" ht="63" x14ac:dyDescent="0.25">
      <c r="A46" s="49" t="s">
        <v>144</v>
      </c>
      <c r="B46" s="14">
        <v>78</v>
      </c>
      <c r="C46" s="51" t="s">
        <v>43</v>
      </c>
      <c r="D46" s="52" t="s">
        <v>124</v>
      </c>
      <c r="E46" s="71">
        <f>SUM(руб.!E46)/1000</f>
        <v>0.56999999999999995</v>
      </c>
      <c r="F46" s="71">
        <f>SUM(руб.!F46)/1000</f>
        <v>0.56999999999999995</v>
      </c>
      <c r="G46" s="71">
        <f>SUM(руб.!G46)/1000</f>
        <v>193.39404000000002</v>
      </c>
      <c r="H46" s="71">
        <f>SUM(руб.!H46)/1000</f>
        <v>193.39404000000002</v>
      </c>
    </row>
    <row r="47" spans="1:8" ht="78.75" x14ac:dyDescent="0.25">
      <c r="A47" s="49" t="s">
        <v>144</v>
      </c>
      <c r="B47" s="14">
        <v>80</v>
      </c>
      <c r="C47" s="51" t="s">
        <v>44</v>
      </c>
      <c r="D47" s="52" t="s">
        <v>124</v>
      </c>
      <c r="E47" s="71">
        <f>SUM(руб.!E47)/1000</f>
        <v>0.55800000000000005</v>
      </c>
      <c r="F47" s="71">
        <f>SUM(руб.!F47)/1000</f>
        <v>0.55800000000000005</v>
      </c>
      <c r="G47" s="71">
        <f>SUM(руб.!G47)/1000</f>
        <v>100.93217</v>
      </c>
      <c r="H47" s="71">
        <f>SUM(руб.!H47)/1000</f>
        <v>100.93217</v>
      </c>
    </row>
    <row r="48" spans="1:8" ht="94.5" x14ac:dyDescent="0.25">
      <c r="A48" s="49" t="s">
        <v>144</v>
      </c>
      <c r="B48" s="14">
        <v>81</v>
      </c>
      <c r="C48" s="51" t="s">
        <v>45</v>
      </c>
      <c r="D48" s="52" t="s">
        <v>124</v>
      </c>
      <c r="E48" s="71">
        <f>SUM(руб.!E48)/1000</f>
        <v>2.1999999999999999E-2</v>
      </c>
      <c r="F48" s="71">
        <f>SUM(руб.!F48)/1000</f>
        <v>2.1999999999999999E-2</v>
      </c>
      <c r="G48" s="71">
        <f>SUM(руб.!G48)/1000</f>
        <v>11.309850000000001</v>
      </c>
      <c r="H48" s="71">
        <f>SUM(руб.!H48)/1000</f>
        <v>11.309850000000001</v>
      </c>
    </row>
    <row r="49" spans="1:8" ht="78.75" x14ac:dyDescent="0.25">
      <c r="A49" s="49" t="s">
        <v>144</v>
      </c>
      <c r="B49" s="14">
        <v>82</v>
      </c>
      <c r="C49" s="51" t="s">
        <v>46</v>
      </c>
      <c r="D49" s="52" t="s">
        <v>124</v>
      </c>
      <c r="E49" s="71">
        <f>SUM(руб.!E49)/1000</f>
        <v>8.4000000000000005E-2</v>
      </c>
      <c r="F49" s="71">
        <f>SUM(руб.!F49)/1000</f>
        <v>8.4000000000000005E-2</v>
      </c>
      <c r="G49" s="71">
        <f>SUM(руб.!G49)/1000</f>
        <v>12.193239999999999</v>
      </c>
      <c r="H49" s="71">
        <f>SUM(руб.!H49)/1000</f>
        <v>12.193239999999999</v>
      </c>
    </row>
    <row r="50" spans="1:8" ht="63" x14ac:dyDescent="0.25">
      <c r="A50" s="62" t="s">
        <v>144</v>
      </c>
      <c r="B50" s="53"/>
      <c r="C50" s="39" t="s">
        <v>47</v>
      </c>
      <c r="D50" s="38" t="s">
        <v>124</v>
      </c>
      <c r="E50" s="70">
        <f>SUM(руб.!E50)/1000</f>
        <v>546.00699999999995</v>
      </c>
      <c r="F50" s="70">
        <f>SUM(руб.!F50)/1000</f>
        <v>546.00699999999995</v>
      </c>
      <c r="G50" s="70">
        <f>SUM(руб.!G50)/1000</f>
        <v>139392.33736999999</v>
      </c>
      <c r="H50" s="70">
        <f>SUM(руб.!H50)/1000</f>
        <v>139392.33736999999</v>
      </c>
    </row>
    <row r="51" spans="1:8" ht="31.5" x14ac:dyDescent="0.25">
      <c r="A51" s="49" t="s">
        <v>144</v>
      </c>
      <c r="B51" s="14">
        <v>85</v>
      </c>
      <c r="C51" s="51" t="s">
        <v>48</v>
      </c>
      <c r="D51" s="52" t="s">
        <v>124</v>
      </c>
      <c r="E51" s="71">
        <f>SUM(руб.!E51)/1000</f>
        <v>12.768000000000001</v>
      </c>
      <c r="F51" s="71">
        <f>SUM(руб.!F51)/1000</f>
        <v>12.768000000000001</v>
      </c>
      <c r="G51" s="71">
        <f>SUM(руб.!G51)/1000</f>
        <v>5288.9873699999998</v>
      </c>
      <c r="H51" s="71">
        <f>SUM(руб.!H51)/1000</f>
        <v>5288.9873699999998</v>
      </c>
    </row>
    <row r="52" spans="1:8" ht="31.5" x14ac:dyDescent="0.25">
      <c r="A52" s="49" t="s">
        <v>144</v>
      </c>
      <c r="B52" s="14">
        <v>86</v>
      </c>
      <c r="C52" s="51" t="s">
        <v>49</v>
      </c>
      <c r="D52" s="52" t="s">
        <v>124</v>
      </c>
      <c r="E52" s="71">
        <f>SUM(руб.!E52)/1000</f>
        <v>1.5589999999999999</v>
      </c>
      <c r="F52" s="71">
        <f>SUM(руб.!F52)/1000</f>
        <v>1.5589999999999999</v>
      </c>
      <c r="G52" s="71">
        <f>SUM(руб.!G52)/1000</f>
        <v>1688.77224</v>
      </c>
      <c r="H52" s="71">
        <f>SUM(руб.!H52)/1000</f>
        <v>1688.77224</v>
      </c>
    </row>
    <row r="53" spans="1:8" ht="31.5" x14ac:dyDescent="0.25">
      <c r="A53" s="49" t="s">
        <v>144</v>
      </c>
      <c r="B53" s="14">
        <v>87</v>
      </c>
      <c r="C53" s="51" t="s">
        <v>50</v>
      </c>
      <c r="D53" s="52" t="s">
        <v>124</v>
      </c>
      <c r="E53" s="71">
        <f>SUM(руб.!E53)/1000</f>
        <v>2.7360000000000002</v>
      </c>
      <c r="F53" s="71">
        <f>SUM(руб.!F53)/1000</f>
        <v>2.7360000000000002</v>
      </c>
      <c r="G53" s="71">
        <f>SUM(руб.!G53)/1000</f>
        <v>173.50216</v>
      </c>
      <c r="H53" s="71">
        <f>SUM(руб.!H53)/1000</f>
        <v>173.50216</v>
      </c>
    </row>
    <row r="54" spans="1:8" ht="31.5" x14ac:dyDescent="0.25">
      <c r="A54" s="49" t="s">
        <v>144</v>
      </c>
      <c r="B54" s="14">
        <v>89</v>
      </c>
      <c r="C54" s="51" t="s">
        <v>51</v>
      </c>
      <c r="D54" s="52" t="s">
        <v>124</v>
      </c>
      <c r="E54" s="71">
        <f>SUM(руб.!E54)/1000</f>
        <v>0.05</v>
      </c>
      <c r="F54" s="71">
        <f>SUM(руб.!F54)/1000</f>
        <v>0.05</v>
      </c>
      <c r="G54" s="71">
        <f>SUM(руб.!G54)/1000</f>
        <v>8.8366799999999994</v>
      </c>
      <c r="H54" s="71">
        <f>SUM(руб.!H54)/1000</f>
        <v>8.8366799999999994</v>
      </c>
    </row>
    <row r="55" spans="1:8" ht="31.5" x14ac:dyDescent="0.25">
      <c r="A55" s="49" t="s">
        <v>144</v>
      </c>
      <c r="B55" s="14">
        <v>90</v>
      </c>
      <c r="C55" s="51" t="s">
        <v>52</v>
      </c>
      <c r="D55" s="52" t="s">
        <v>124</v>
      </c>
      <c r="E55" s="71">
        <f>SUM(руб.!E55)/1000</f>
        <v>0.05</v>
      </c>
      <c r="F55" s="71">
        <f>SUM(руб.!F55)/1000</f>
        <v>0.05</v>
      </c>
      <c r="G55" s="71">
        <f>SUM(руб.!G55)/1000</f>
        <v>23.8156</v>
      </c>
      <c r="H55" s="71">
        <f>SUM(руб.!H55)/1000</f>
        <v>23.8156</v>
      </c>
    </row>
    <row r="56" spans="1:8" ht="31.5" x14ac:dyDescent="0.25">
      <c r="A56" s="49" t="s">
        <v>144</v>
      </c>
      <c r="B56" s="14">
        <v>91</v>
      </c>
      <c r="C56" s="51" t="s">
        <v>53</v>
      </c>
      <c r="D56" s="52" t="s">
        <v>124</v>
      </c>
      <c r="E56" s="71">
        <f>SUM(руб.!E56)/1000</f>
        <v>0.19</v>
      </c>
      <c r="F56" s="71">
        <f>SUM(руб.!F56)/1000</f>
        <v>0.19</v>
      </c>
      <c r="G56" s="71">
        <f>SUM(руб.!G56)/1000</f>
        <v>255.57522</v>
      </c>
      <c r="H56" s="71">
        <f>SUM(руб.!H56)/1000</f>
        <v>255.57522</v>
      </c>
    </row>
    <row r="57" spans="1:8" ht="31.5" x14ac:dyDescent="0.25">
      <c r="A57" s="49" t="s">
        <v>144</v>
      </c>
      <c r="B57" s="14">
        <v>92</v>
      </c>
      <c r="C57" s="51" t="s">
        <v>54</v>
      </c>
      <c r="D57" s="52" t="s">
        <v>124</v>
      </c>
      <c r="E57" s="71">
        <f>SUM(руб.!E57)/1000</f>
        <v>1.04</v>
      </c>
      <c r="F57" s="71">
        <f>SUM(руб.!F57)/1000</f>
        <v>1.04</v>
      </c>
      <c r="G57" s="71">
        <f>SUM(руб.!G57)/1000</f>
        <v>153.76203000000001</v>
      </c>
      <c r="H57" s="71">
        <f>SUM(руб.!H57)/1000</f>
        <v>153.76203000000001</v>
      </c>
    </row>
    <row r="58" spans="1:8" ht="31.5" x14ac:dyDescent="0.25">
      <c r="A58" s="49" t="s">
        <v>144</v>
      </c>
      <c r="B58" s="14">
        <v>93</v>
      </c>
      <c r="C58" s="51" t="s">
        <v>55</v>
      </c>
      <c r="D58" s="52" t="s">
        <v>124</v>
      </c>
      <c r="E58" s="71">
        <f>SUM(руб.!E58)/1000</f>
        <v>0.61</v>
      </c>
      <c r="F58" s="71">
        <f>SUM(руб.!F58)/1000</f>
        <v>0.61</v>
      </c>
      <c r="G58" s="71">
        <f>SUM(руб.!G58)/1000</f>
        <v>625.64593000000002</v>
      </c>
      <c r="H58" s="71">
        <f>SUM(руб.!H58)/1000</f>
        <v>625.64593000000002</v>
      </c>
    </row>
    <row r="59" spans="1:8" ht="31.5" x14ac:dyDescent="0.25">
      <c r="A59" s="49" t="s">
        <v>144</v>
      </c>
      <c r="B59" s="14">
        <v>94</v>
      </c>
      <c r="C59" s="51" t="s">
        <v>56</v>
      </c>
      <c r="D59" s="52" t="s">
        <v>124</v>
      </c>
      <c r="E59" s="71">
        <f>SUM(руб.!E59)/1000</f>
        <v>0.61</v>
      </c>
      <c r="F59" s="71">
        <f>SUM(руб.!F59)/1000</f>
        <v>0.61</v>
      </c>
      <c r="G59" s="71">
        <f>SUM(руб.!G59)/1000</f>
        <v>956.99976000000004</v>
      </c>
      <c r="H59" s="71">
        <f>SUM(руб.!H59)/1000</f>
        <v>956.99976000000004</v>
      </c>
    </row>
    <row r="60" spans="1:8" ht="31.5" x14ac:dyDescent="0.25">
      <c r="A60" s="49" t="s">
        <v>144</v>
      </c>
      <c r="B60" s="14">
        <v>95</v>
      </c>
      <c r="C60" s="51" t="s">
        <v>57</v>
      </c>
      <c r="D60" s="52" t="s">
        <v>124</v>
      </c>
      <c r="E60" s="71">
        <f>SUM(руб.!E60)/1000</f>
        <v>0.6</v>
      </c>
      <c r="F60" s="71">
        <f>SUM(руб.!F60)/1000</f>
        <v>0.6</v>
      </c>
      <c r="G60" s="71">
        <f>SUM(руб.!G60)/1000</f>
        <v>257.69526999999999</v>
      </c>
      <c r="H60" s="71">
        <f>SUM(руб.!H60)/1000</f>
        <v>257.69526999999999</v>
      </c>
    </row>
    <row r="61" spans="1:8" ht="31.5" x14ac:dyDescent="0.25">
      <c r="A61" s="49" t="s">
        <v>144</v>
      </c>
      <c r="B61" s="14">
        <v>96</v>
      </c>
      <c r="C61" s="51" t="s">
        <v>58</v>
      </c>
      <c r="D61" s="52" t="s">
        <v>124</v>
      </c>
      <c r="E61" s="71">
        <f>SUM(руб.!E61)/1000</f>
        <v>0.03</v>
      </c>
      <c r="F61" s="71">
        <f>SUM(руб.!F61)/1000</f>
        <v>0.03</v>
      </c>
      <c r="G61" s="71">
        <f>SUM(руб.!G61)/1000</f>
        <v>32.339150000000004</v>
      </c>
      <c r="H61" s="71">
        <f>SUM(руб.!H61)/1000</f>
        <v>32.339150000000004</v>
      </c>
    </row>
    <row r="62" spans="1:8" ht="31.5" x14ac:dyDescent="0.25">
      <c r="A62" s="49" t="s">
        <v>144</v>
      </c>
      <c r="B62" s="14">
        <v>97</v>
      </c>
      <c r="C62" s="51" t="s">
        <v>59</v>
      </c>
      <c r="D62" s="52" t="s">
        <v>124</v>
      </c>
      <c r="E62" s="71">
        <f>SUM(руб.!E62)/1000</f>
        <v>212.71100000000001</v>
      </c>
      <c r="F62" s="71">
        <f>SUM(руб.!F62)/1000</f>
        <v>212.71100000000001</v>
      </c>
      <c r="G62" s="71">
        <f>SUM(руб.!G62)/1000</f>
        <v>38625.20753</v>
      </c>
      <c r="H62" s="71">
        <f>SUM(руб.!H62)/1000</f>
        <v>38625.20753</v>
      </c>
    </row>
    <row r="63" spans="1:8" ht="31.5" x14ac:dyDescent="0.25">
      <c r="A63" s="49" t="s">
        <v>144</v>
      </c>
      <c r="B63" s="14">
        <v>98</v>
      </c>
      <c r="C63" s="51" t="s">
        <v>60</v>
      </c>
      <c r="D63" s="52" t="s">
        <v>124</v>
      </c>
      <c r="E63" s="71">
        <f>SUM(руб.!E63)/1000</f>
        <v>2.048</v>
      </c>
      <c r="F63" s="71">
        <f>SUM(руб.!F63)/1000</f>
        <v>2.048</v>
      </c>
      <c r="G63" s="71">
        <f>SUM(руб.!G63)/1000</f>
        <v>929.87262999999996</v>
      </c>
      <c r="H63" s="71">
        <f>SUM(руб.!H63)/1000</f>
        <v>929.87262999999996</v>
      </c>
    </row>
    <row r="64" spans="1:8" ht="31.5" x14ac:dyDescent="0.25">
      <c r="A64" s="49" t="s">
        <v>144</v>
      </c>
      <c r="B64" s="14">
        <v>99</v>
      </c>
      <c r="C64" s="51" t="s">
        <v>61</v>
      </c>
      <c r="D64" s="52" t="s">
        <v>124</v>
      </c>
      <c r="E64" s="71">
        <f>SUM(руб.!E64)/1000</f>
        <v>212.72399999999999</v>
      </c>
      <c r="F64" s="71">
        <f>SUM(руб.!F64)/1000</f>
        <v>212.72399999999999</v>
      </c>
      <c r="G64" s="71">
        <f>SUM(руб.!G64)/1000</f>
        <v>39274.444000000003</v>
      </c>
      <c r="H64" s="71">
        <f>SUM(руб.!H64)/1000</f>
        <v>39274.444000000003</v>
      </c>
    </row>
    <row r="65" spans="1:8" ht="31.5" x14ac:dyDescent="0.25">
      <c r="A65" s="49" t="s">
        <v>144</v>
      </c>
      <c r="B65" s="14">
        <v>100</v>
      </c>
      <c r="C65" s="51" t="s">
        <v>62</v>
      </c>
      <c r="D65" s="52" t="s">
        <v>124</v>
      </c>
      <c r="E65" s="71">
        <f>SUM(руб.!E65)/1000</f>
        <v>0.45</v>
      </c>
      <c r="F65" s="71">
        <f>SUM(руб.!F65)/1000</f>
        <v>0.45</v>
      </c>
      <c r="G65" s="71">
        <f>SUM(руб.!G65)/1000</f>
        <v>234.57363000000001</v>
      </c>
      <c r="H65" s="71">
        <f>SUM(руб.!H65)/1000</f>
        <v>234.57363000000001</v>
      </c>
    </row>
    <row r="66" spans="1:8" ht="31.5" x14ac:dyDescent="0.25">
      <c r="A66" s="49" t="s">
        <v>144</v>
      </c>
      <c r="B66" s="14">
        <v>101</v>
      </c>
      <c r="C66" s="51" t="s">
        <v>63</v>
      </c>
      <c r="D66" s="52" t="s">
        <v>124</v>
      </c>
      <c r="E66" s="71">
        <f>SUM(руб.!E66)/1000</f>
        <v>0.04</v>
      </c>
      <c r="F66" s="71">
        <f>SUM(руб.!F66)/1000</f>
        <v>0.04</v>
      </c>
      <c r="G66" s="71">
        <f>SUM(руб.!G66)/1000</f>
        <v>38.77807</v>
      </c>
      <c r="H66" s="71">
        <f>SUM(руб.!H66)/1000</f>
        <v>38.77807</v>
      </c>
    </row>
    <row r="67" spans="1:8" ht="31.5" x14ac:dyDescent="0.25">
      <c r="A67" s="49" t="s">
        <v>144</v>
      </c>
      <c r="B67" s="14">
        <v>102</v>
      </c>
      <c r="C67" s="51" t="s">
        <v>64</v>
      </c>
      <c r="D67" s="52" t="s">
        <v>124</v>
      </c>
      <c r="E67" s="71">
        <f>SUM(руб.!E67)/1000</f>
        <v>4.45</v>
      </c>
      <c r="F67" s="71">
        <f>SUM(руб.!F67)/1000</f>
        <v>4.45</v>
      </c>
      <c r="G67" s="71">
        <f>SUM(руб.!G67)/1000</f>
        <v>922.44006000000002</v>
      </c>
      <c r="H67" s="71">
        <f>SUM(руб.!H67)/1000</f>
        <v>922.44006000000002</v>
      </c>
    </row>
    <row r="68" spans="1:8" ht="31.5" x14ac:dyDescent="0.25">
      <c r="A68" s="49" t="s">
        <v>144</v>
      </c>
      <c r="B68" s="14">
        <v>103</v>
      </c>
      <c r="C68" s="51" t="s">
        <v>65</v>
      </c>
      <c r="D68" s="52" t="s">
        <v>124</v>
      </c>
      <c r="E68" s="71">
        <f>SUM(руб.!E68)/1000</f>
        <v>3.1469999999999998</v>
      </c>
      <c r="F68" s="71">
        <f>SUM(руб.!F68)/1000</f>
        <v>3.1469999999999998</v>
      </c>
      <c r="G68" s="71">
        <f>SUM(руб.!G68)/1000</f>
        <v>3044.4873199999997</v>
      </c>
      <c r="H68" s="71">
        <f>SUM(руб.!H68)/1000</f>
        <v>3044.4873199999997</v>
      </c>
    </row>
    <row r="69" spans="1:8" ht="31.5" x14ac:dyDescent="0.25">
      <c r="A69" s="49" t="s">
        <v>144</v>
      </c>
      <c r="B69" s="14">
        <v>104</v>
      </c>
      <c r="C69" s="51" t="s">
        <v>66</v>
      </c>
      <c r="D69" s="52" t="s">
        <v>124</v>
      </c>
      <c r="E69" s="71">
        <f>SUM(руб.!E69)/1000</f>
        <v>0.95499999999999996</v>
      </c>
      <c r="F69" s="71">
        <f>SUM(руб.!F69)/1000</f>
        <v>0.95499999999999996</v>
      </c>
      <c r="G69" s="71">
        <f>SUM(руб.!G69)/1000</f>
        <v>795.97640000000001</v>
      </c>
      <c r="H69" s="71">
        <f>SUM(руб.!H69)/1000</f>
        <v>795.97640000000001</v>
      </c>
    </row>
    <row r="70" spans="1:8" ht="31.5" x14ac:dyDescent="0.25">
      <c r="A70" s="49" t="s">
        <v>144</v>
      </c>
      <c r="B70" s="14">
        <v>105</v>
      </c>
      <c r="C70" s="51" t="s">
        <v>67</v>
      </c>
      <c r="D70" s="52" t="s">
        <v>124</v>
      </c>
      <c r="E70" s="71">
        <f>SUM(руб.!E70)/1000</f>
        <v>0.1</v>
      </c>
      <c r="F70" s="71">
        <f>SUM(руб.!F70)/1000</f>
        <v>0.1</v>
      </c>
      <c r="G70" s="71">
        <f>SUM(руб.!G70)/1000</f>
        <v>97.378640000000004</v>
      </c>
      <c r="H70" s="71">
        <f>SUM(руб.!H70)/1000</f>
        <v>97.378640000000004</v>
      </c>
    </row>
    <row r="71" spans="1:8" ht="31.5" x14ac:dyDescent="0.25">
      <c r="A71" s="49" t="s">
        <v>144</v>
      </c>
      <c r="B71" s="14">
        <v>106</v>
      </c>
      <c r="C71" s="51" t="s">
        <v>68</v>
      </c>
      <c r="D71" s="52" t="s">
        <v>124</v>
      </c>
      <c r="E71" s="71">
        <f>SUM(руб.!E71)/1000</f>
        <v>0.76</v>
      </c>
      <c r="F71" s="71">
        <f>SUM(руб.!F71)/1000</f>
        <v>0.76</v>
      </c>
      <c r="G71" s="71">
        <f>SUM(руб.!G71)/1000</f>
        <v>116.37833000000001</v>
      </c>
      <c r="H71" s="71">
        <f>SUM(руб.!H71)/1000</f>
        <v>116.37833000000001</v>
      </c>
    </row>
    <row r="72" spans="1:8" ht="31.5" x14ac:dyDescent="0.25">
      <c r="A72" s="49" t="s">
        <v>144</v>
      </c>
      <c r="B72" s="14">
        <v>107</v>
      </c>
      <c r="C72" s="51" t="s">
        <v>69</v>
      </c>
      <c r="D72" s="52" t="s">
        <v>124</v>
      </c>
      <c r="E72" s="71">
        <f>SUM(руб.!E72)/1000</f>
        <v>54.472000000000001</v>
      </c>
      <c r="F72" s="71">
        <f>SUM(руб.!F72)/1000</f>
        <v>54.472000000000001</v>
      </c>
      <c r="G72" s="71">
        <f>SUM(руб.!G72)/1000</f>
        <v>27127.41761</v>
      </c>
      <c r="H72" s="71">
        <f>SUM(руб.!H72)/1000</f>
        <v>27127.41761</v>
      </c>
    </row>
    <row r="73" spans="1:8" ht="31.5" x14ac:dyDescent="0.25">
      <c r="A73" s="49" t="s">
        <v>144</v>
      </c>
      <c r="B73" s="14">
        <v>108</v>
      </c>
      <c r="C73" s="51" t="s">
        <v>70</v>
      </c>
      <c r="D73" s="52" t="s">
        <v>124</v>
      </c>
      <c r="E73" s="71">
        <f>SUM(руб.!E73)/1000</f>
        <v>0.05</v>
      </c>
      <c r="F73" s="71">
        <f>SUM(руб.!F73)/1000</f>
        <v>0.05</v>
      </c>
      <c r="G73" s="71">
        <f>SUM(руб.!G73)/1000</f>
        <v>48.916080000000001</v>
      </c>
      <c r="H73" s="71">
        <f>SUM(руб.!H73)/1000</f>
        <v>48.916080000000001</v>
      </c>
    </row>
    <row r="74" spans="1:8" ht="31.5" x14ac:dyDescent="0.25">
      <c r="A74" s="49" t="s">
        <v>144</v>
      </c>
      <c r="B74" s="14">
        <v>109</v>
      </c>
      <c r="C74" s="51" t="s">
        <v>71</v>
      </c>
      <c r="D74" s="52" t="s">
        <v>124</v>
      </c>
      <c r="E74" s="71">
        <f>SUM(руб.!E74)/1000</f>
        <v>7.9249999999999998</v>
      </c>
      <c r="F74" s="71">
        <f>SUM(руб.!F74)/1000</f>
        <v>7.9249999999999998</v>
      </c>
      <c r="G74" s="71">
        <f>SUM(руб.!G74)/1000</f>
        <v>7040.8059400000002</v>
      </c>
      <c r="H74" s="71">
        <f>SUM(руб.!H74)/1000</f>
        <v>7040.8059400000002</v>
      </c>
    </row>
    <row r="75" spans="1:8" ht="47.25" x14ac:dyDescent="0.25">
      <c r="A75" s="49" t="s">
        <v>144</v>
      </c>
      <c r="B75" s="14">
        <v>110</v>
      </c>
      <c r="C75" s="51" t="s">
        <v>72</v>
      </c>
      <c r="D75" s="52" t="s">
        <v>124</v>
      </c>
      <c r="E75" s="71">
        <f>SUM(руб.!E75)/1000</f>
        <v>3.7</v>
      </c>
      <c r="F75" s="71">
        <f>SUM(руб.!F75)/1000</f>
        <v>3.7</v>
      </c>
      <c r="G75" s="71">
        <f>SUM(руб.!G75)/1000</f>
        <v>2274.0181600000001</v>
      </c>
      <c r="H75" s="71">
        <f>SUM(руб.!H75)/1000</f>
        <v>2274.0181600000001</v>
      </c>
    </row>
    <row r="76" spans="1:8" ht="31.5" x14ac:dyDescent="0.25">
      <c r="A76" s="49" t="s">
        <v>144</v>
      </c>
      <c r="B76" s="14">
        <v>111</v>
      </c>
      <c r="C76" s="51" t="s">
        <v>73</v>
      </c>
      <c r="D76" s="52" t="s">
        <v>124</v>
      </c>
      <c r="E76" s="71">
        <f>SUM(руб.!E76)/1000</f>
        <v>1.25</v>
      </c>
      <c r="F76" s="71">
        <f>SUM(руб.!F76)/1000</f>
        <v>1.25</v>
      </c>
      <c r="G76" s="71">
        <f>SUM(руб.!G76)/1000</f>
        <v>744.39859000000001</v>
      </c>
      <c r="H76" s="71">
        <f>SUM(руб.!H76)/1000</f>
        <v>744.39859000000001</v>
      </c>
    </row>
    <row r="77" spans="1:8" ht="31.5" x14ac:dyDescent="0.25">
      <c r="A77" s="49" t="s">
        <v>144</v>
      </c>
      <c r="B77" s="14">
        <v>112</v>
      </c>
      <c r="C77" s="51" t="s">
        <v>74</v>
      </c>
      <c r="D77" s="52" t="s">
        <v>124</v>
      </c>
      <c r="E77" s="71">
        <f>SUM(руб.!E77)/1000</f>
        <v>4.976</v>
      </c>
      <c r="F77" s="71">
        <f>SUM(руб.!F77)/1000</f>
        <v>4.976</v>
      </c>
      <c r="G77" s="71">
        <f>SUM(руб.!G77)/1000</f>
        <v>716.05322999999999</v>
      </c>
      <c r="H77" s="71">
        <f>SUM(руб.!H77)/1000</f>
        <v>716.05322999999999</v>
      </c>
    </row>
    <row r="78" spans="1:8" ht="31.5" x14ac:dyDescent="0.25">
      <c r="A78" s="49" t="s">
        <v>144</v>
      </c>
      <c r="B78" s="14">
        <v>113</v>
      </c>
      <c r="C78" s="51" t="s">
        <v>75</v>
      </c>
      <c r="D78" s="52" t="s">
        <v>124</v>
      </c>
      <c r="E78" s="71">
        <f>SUM(руб.!E78)/1000</f>
        <v>0.9</v>
      </c>
      <c r="F78" s="71">
        <f>SUM(руб.!F78)/1000</f>
        <v>0.9</v>
      </c>
      <c r="G78" s="71">
        <f>SUM(руб.!G78)/1000</f>
        <v>250.72204000000002</v>
      </c>
      <c r="H78" s="71">
        <f>SUM(руб.!H78)/1000</f>
        <v>250.72204000000002</v>
      </c>
    </row>
    <row r="79" spans="1:8" ht="31.5" x14ac:dyDescent="0.25">
      <c r="A79" s="49" t="s">
        <v>144</v>
      </c>
      <c r="B79" s="14">
        <v>114</v>
      </c>
      <c r="C79" s="51" t="s">
        <v>76</v>
      </c>
      <c r="D79" s="52" t="s">
        <v>124</v>
      </c>
      <c r="E79" s="71">
        <f>SUM(руб.!E79)/1000</f>
        <v>0.8</v>
      </c>
      <c r="F79" s="71">
        <f>SUM(руб.!F79)/1000</f>
        <v>0.8</v>
      </c>
      <c r="G79" s="71">
        <f>SUM(руб.!G79)/1000</f>
        <v>443.42932000000002</v>
      </c>
      <c r="H79" s="71">
        <f>SUM(руб.!H79)/1000</f>
        <v>443.42932000000002</v>
      </c>
    </row>
    <row r="80" spans="1:8" ht="31.5" x14ac:dyDescent="0.25">
      <c r="A80" s="49" t="s">
        <v>144</v>
      </c>
      <c r="B80" s="14">
        <v>115</v>
      </c>
      <c r="C80" s="51" t="s">
        <v>77</v>
      </c>
      <c r="D80" s="52" t="s">
        <v>124</v>
      </c>
      <c r="E80" s="71">
        <f>SUM(руб.!E80)/1000</f>
        <v>0.12</v>
      </c>
      <c r="F80" s="71">
        <f>SUM(руб.!F80)/1000</f>
        <v>0.12</v>
      </c>
      <c r="G80" s="71">
        <f>SUM(руб.!G80)/1000</f>
        <v>102.53295</v>
      </c>
      <c r="H80" s="71">
        <f>SUM(руб.!H80)/1000</f>
        <v>102.53295</v>
      </c>
    </row>
    <row r="81" spans="1:8" ht="47.25" x14ac:dyDescent="0.25">
      <c r="A81" s="49" t="s">
        <v>144</v>
      </c>
      <c r="B81" s="14">
        <v>116</v>
      </c>
      <c r="C81" s="51" t="s">
        <v>78</v>
      </c>
      <c r="D81" s="52" t="s">
        <v>124</v>
      </c>
      <c r="E81" s="71">
        <f>SUM(руб.!E81)/1000</f>
        <v>0.72</v>
      </c>
      <c r="F81" s="71">
        <f>SUM(руб.!F81)/1000</f>
        <v>0.72</v>
      </c>
      <c r="G81" s="71">
        <f>SUM(руб.!G81)/1000</f>
        <v>201.39589000000001</v>
      </c>
      <c r="H81" s="71">
        <f>SUM(руб.!H81)/1000</f>
        <v>201.39589000000001</v>
      </c>
    </row>
    <row r="82" spans="1:8" ht="31.5" x14ac:dyDescent="0.25">
      <c r="A82" s="49" t="s">
        <v>144</v>
      </c>
      <c r="B82" s="14">
        <v>117</v>
      </c>
      <c r="C82" s="51" t="s">
        <v>79</v>
      </c>
      <c r="D82" s="52" t="s">
        <v>124</v>
      </c>
      <c r="E82" s="71">
        <f>SUM(руб.!E82)/1000</f>
        <v>0.02</v>
      </c>
      <c r="F82" s="71">
        <f>SUM(руб.!F82)/1000</f>
        <v>0.02</v>
      </c>
      <c r="G82" s="71">
        <f>SUM(руб.!G82)/1000</f>
        <v>19.121830000000003</v>
      </c>
      <c r="H82" s="71">
        <f>SUM(руб.!H82)/1000</f>
        <v>19.121830000000003</v>
      </c>
    </row>
    <row r="83" spans="1:8" ht="31.5" x14ac:dyDescent="0.25">
      <c r="A83" s="49" t="s">
        <v>144</v>
      </c>
      <c r="B83" s="14">
        <v>119</v>
      </c>
      <c r="C83" s="51" t="s">
        <v>80</v>
      </c>
      <c r="D83" s="52" t="s">
        <v>124</v>
      </c>
      <c r="E83" s="71">
        <f>SUM(руб.!E83)/1000</f>
        <v>3.19</v>
      </c>
      <c r="F83" s="71">
        <f>SUM(руб.!F83)/1000</f>
        <v>3.19</v>
      </c>
      <c r="G83" s="71">
        <f>SUM(руб.!G83)/1000</f>
        <v>2538.3193099999999</v>
      </c>
      <c r="H83" s="71">
        <f>SUM(руб.!H83)/1000</f>
        <v>2538.3193099999999</v>
      </c>
    </row>
    <row r="84" spans="1:8" ht="31.5" x14ac:dyDescent="0.25">
      <c r="A84" s="49" t="s">
        <v>144</v>
      </c>
      <c r="B84" s="14">
        <v>121</v>
      </c>
      <c r="C84" s="51" t="s">
        <v>81</v>
      </c>
      <c r="D84" s="52" t="s">
        <v>124</v>
      </c>
      <c r="E84" s="71">
        <f>SUM(руб.!E84)/1000</f>
        <v>2.98</v>
      </c>
      <c r="F84" s="71">
        <f>SUM(руб.!F84)/1000</f>
        <v>2.98</v>
      </c>
      <c r="G84" s="71">
        <f>SUM(руб.!G84)/1000</f>
        <v>2387.57186</v>
      </c>
      <c r="H84" s="71">
        <f>SUM(руб.!H84)/1000</f>
        <v>2387.57186</v>
      </c>
    </row>
    <row r="85" spans="1:8" ht="31.5" x14ac:dyDescent="0.25">
      <c r="A85" s="49" t="s">
        <v>144</v>
      </c>
      <c r="B85" s="14">
        <v>122</v>
      </c>
      <c r="C85" s="51" t="s">
        <v>82</v>
      </c>
      <c r="D85" s="52" t="s">
        <v>124</v>
      </c>
      <c r="E85" s="71">
        <f>SUM(руб.!E85)/1000</f>
        <v>2.9849999999999999</v>
      </c>
      <c r="F85" s="71">
        <f>SUM(руб.!F85)/1000</f>
        <v>2.9849999999999999</v>
      </c>
      <c r="G85" s="71">
        <f>SUM(руб.!G85)/1000</f>
        <v>620.49933999999996</v>
      </c>
      <c r="H85" s="71">
        <f>SUM(руб.!H85)/1000</f>
        <v>620.49933999999996</v>
      </c>
    </row>
    <row r="86" spans="1:8" ht="31.5" x14ac:dyDescent="0.25">
      <c r="A86" s="49" t="s">
        <v>144</v>
      </c>
      <c r="B86" s="14">
        <v>123</v>
      </c>
      <c r="C86" s="51" t="s">
        <v>83</v>
      </c>
      <c r="D86" s="52" t="s">
        <v>124</v>
      </c>
      <c r="E86" s="71">
        <f>SUM(руб.!E86)/1000</f>
        <v>4.4999999999999998E-2</v>
      </c>
      <c r="F86" s="71">
        <f>SUM(руб.!F86)/1000</f>
        <v>4.4999999999999998E-2</v>
      </c>
      <c r="G86" s="71">
        <f>SUM(руб.!G86)/1000</f>
        <v>23.645340000000001</v>
      </c>
      <c r="H86" s="71">
        <f>SUM(руб.!H86)/1000</f>
        <v>23.645340000000001</v>
      </c>
    </row>
    <row r="87" spans="1:8" ht="31.5" x14ac:dyDescent="0.25">
      <c r="A87" s="49" t="s">
        <v>144</v>
      </c>
      <c r="B87" s="14">
        <v>124</v>
      </c>
      <c r="C87" s="51" t="s">
        <v>84</v>
      </c>
      <c r="D87" s="52" t="s">
        <v>124</v>
      </c>
      <c r="E87" s="71">
        <f>SUM(руб.!E87)/1000</f>
        <v>0.02</v>
      </c>
      <c r="F87" s="71">
        <f>SUM(руб.!F87)/1000</f>
        <v>0.02</v>
      </c>
      <c r="G87" s="71">
        <f>SUM(руб.!G87)/1000</f>
        <v>17.617419999999999</v>
      </c>
      <c r="H87" s="71">
        <f>SUM(руб.!H87)/1000</f>
        <v>17.617419999999999</v>
      </c>
    </row>
    <row r="88" spans="1:8" ht="31.5" x14ac:dyDescent="0.25">
      <c r="A88" s="49" t="s">
        <v>144</v>
      </c>
      <c r="B88" s="14">
        <v>125</v>
      </c>
      <c r="C88" s="51" t="s">
        <v>85</v>
      </c>
      <c r="D88" s="52" t="s">
        <v>124</v>
      </c>
      <c r="E88" s="71">
        <f>SUM(руб.!E88)/1000</f>
        <v>1.738</v>
      </c>
      <c r="F88" s="71">
        <f>SUM(руб.!F88)/1000</f>
        <v>1.738</v>
      </c>
      <c r="G88" s="71">
        <f>SUM(руб.!G88)/1000</f>
        <v>321.84035999999998</v>
      </c>
      <c r="H88" s="71">
        <f>SUM(руб.!H88)/1000</f>
        <v>321.84035999999998</v>
      </c>
    </row>
    <row r="89" spans="1:8" ht="31.5" x14ac:dyDescent="0.25">
      <c r="A89" s="49" t="s">
        <v>144</v>
      </c>
      <c r="B89" s="14">
        <v>140</v>
      </c>
      <c r="C89" s="51" t="s">
        <v>86</v>
      </c>
      <c r="D89" s="52" t="s">
        <v>124</v>
      </c>
      <c r="E89" s="71">
        <f>SUM(руб.!E89)/1000</f>
        <v>1.288</v>
      </c>
      <c r="F89" s="71">
        <f>SUM(руб.!F89)/1000</f>
        <v>1.288</v>
      </c>
      <c r="G89" s="71">
        <f>SUM(руб.!G89)/1000</f>
        <v>616.41353000000004</v>
      </c>
      <c r="H89" s="71">
        <f>SUM(руб.!H89)/1000</f>
        <v>616.41353000000004</v>
      </c>
    </row>
    <row r="90" spans="1:8" ht="31.5" x14ac:dyDescent="0.25">
      <c r="A90" s="49" t="s">
        <v>144</v>
      </c>
      <c r="B90" s="14">
        <v>141</v>
      </c>
      <c r="C90" s="51" t="s">
        <v>87</v>
      </c>
      <c r="D90" s="52" t="s">
        <v>124</v>
      </c>
      <c r="E90" s="71">
        <f>SUM(руб.!E90)/1000</f>
        <v>0.2</v>
      </c>
      <c r="F90" s="71">
        <f>SUM(руб.!F90)/1000</f>
        <v>0.2</v>
      </c>
      <c r="G90" s="71">
        <f>SUM(руб.!G90)/1000</f>
        <v>160.42423000000002</v>
      </c>
      <c r="H90" s="71">
        <f>SUM(руб.!H90)/1000</f>
        <v>160.42423000000002</v>
      </c>
    </row>
    <row r="91" spans="1:8" ht="31.5" x14ac:dyDescent="0.25">
      <c r="A91" s="49" t="s">
        <v>144</v>
      </c>
      <c r="B91" s="14">
        <v>142</v>
      </c>
      <c r="C91" s="51" t="s">
        <v>88</v>
      </c>
      <c r="D91" s="52" t="s">
        <v>124</v>
      </c>
      <c r="E91" s="71">
        <f>SUM(руб.!E91)/1000</f>
        <v>1</v>
      </c>
      <c r="F91" s="71">
        <f>SUM(руб.!F91)/1000</f>
        <v>1</v>
      </c>
      <c r="G91" s="71">
        <f>SUM(руб.!G91)/1000</f>
        <v>191.72632000000002</v>
      </c>
      <c r="H91" s="71">
        <f>SUM(руб.!H91)/1000</f>
        <v>191.72632000000002</v>
      </c>
    </row>
    <row r="92" spans="1:8" ht="63" x14ac:dyDescent="0.25">
      <c r="A92" s="62" t="s">
        <v>144</v>
      </c>
      <c r="B92" s="53"/>
      <c r="C92" s="39" t="s">
        <v>89</v>
      </c>
      <c r="D92" s="38" t="s">
        <v>124</v>
      </c>
      <c r="E92" s="70">
        <f>SUM(руб.!E92)/1000</f>
        <v>6453.299</v>
      </c>
      <c r="F92" s="70">
        <f>SUM(руб.!F92)/1000</f>
        <v>6453.299</v>
      </c>
      <c r="G92" s="70">
        <f>SUM(руб.!G92)/1000</f>
        <v>250957.96178000001</v>
      </c>
      <c r="H92" s="70">
        <f>SUM(руб.!H92)/1000</f>
        <v>250957.96178000001</v>
      </c>
    </row>
    <row r="93" spans="1:8" ht="31.5" x14ac:dyDescent="0.25">
      <c r="A93" s="49" t="s">
        <v>144</v>
      </c>
      <c r="B93" s="14">
        <v>153</v>
      </c>
      <c r="C93" s="51" t="s">
        <v>90</v>
      </c>
      <c r="D93" s="52" t="s">
        <v>124</v>
      </c>
      <c r="E93" s="71">
        <f>SUM(руб.!E93)/1000</f>
        <v>428.89699999999999</v>
      </c>
      <c r="F93" s="71">
        <f>SUM(руб.!F93)/1000</f>
        <v>428.89699999999999</v>
      </c>
      <c r="G93" s="71">
        <f>SUM(руб.!G93)/1000</f>
        <v>38068.791539999998</v>
      </c>
      <c r="H93" s="71">
        <f>SUM(руб.!H93)/1000</f>
        <v>38068.791539999998</v>
      </c>
    </row>
    <row r="94" spans="1:8" ht="31.5" x14ac:dyDescent="0.25">
      <c r="A94" s="49" t="s">
        <v>144</v>
      </c>
      <c r="B94" s="14">
        <v>154</v>
      </c>
      <c r="C94" s="51" t="s">
        <v>91</v>
      </c>
      <c r="D94" s="52" t="s">
        <v>124</v>
      </c>
      <c r="E94" s="71">
        <f>SUM(руб.!E94)/1000</f>
        <v>407.24400000000003</v>
      </c>
      <c r="F94" s="71">
        <f>SUM(руб.!F94)/1000</f>
        <v>407.24400000000003</v>
      </c>
      <c r="G94" s="71">
        <f>SUM(руб.!G94)/1000</f>
        <v>32659.610089999998</v>
      </c>
      <c r="H94" s="71">
        <f>SUM(руб.!H94)/1000</f>
        <v>32659.610089999998</v>
      </c>
    </row>
    <row r="95" spans="1:8" ht="31.5" x14ac:dyDescent="0.25">
      <c r="A95" s="49" t="s">
        <v>144</v>
      </c>
      <c r="B95" s="14">
        <v>156</v>
      </c>
      <c r="C95" s="51" t="s">
        <v>92</v>
      </c>
      <c r="D95" s="52" t="s">
        <v>124</v>
      </c>
      <c r="E95" s="71">
        <f>SUM(руб.!E95)/1000</f>
        <v>2.5999999999999999E-2</v>
      </c>
      <c r="F95" s="71">
        <f>SUM(руб.!F95)/1000</f>
        <v>2.5999999999999999E-2</v>
      </c>
      <c r="G95" s="71">
        <f>SUM(руб.!G95)/1000</f>
        <v>2.2368600000000001</v>
      </c>
      <c r="H95" s="71">
        <f>SUM(руб.!H95)/1000</f>
        <v>2.2368600000000001</v>
      </c>
    </row>
    <row r="96" spans="1:8" ht="31.5" x14ac:dyDescent="0.25">
      <c r="A96" s="49" t="s">
        <v>144</v>
      </c>
      <c r="B96" s="14">
        <v>157</v>
      </c>
      <c r="C96" s="51" t="s">
        <v>93</v>
      </c>
      <c r="D96" s="52" t="s">
        <v>124</v>
      </c>
      <c r="E96" s="71">
        <f>SUM(руб.!E96)/1000</f>
        <v>245.26</v>
      </c>
      <c r="F96" s="71">
        <f>SUM(руб.!F96)/1000</f>
        <v>245.26</v>
      </c>
      <c r="G96" s="71">
        <f>SUM(руб.!G96)/1000</f>
        <v>21797.68779</v>
      </c>
      <c r="H96" s="71">
        <f>SUM(руб.!H96)/1000</f>
        <v>21797.68779</v>
      </c>
    </row>
    <row r="97" spans="1:8" ht="31.5" x14ac:dyDescent="0.25">
      <c r="A97" s="49" t="s">
        <v>144</v>
      </c>
      <c r="B97" s="14">
        <v>158</v>
      </c>
      <c r="C97" s="51" t="s">
        <v>94</v>
      </c>
      <c r="D97" s="52" t="s">
        <v>124</v>
      </c>
      <c r="E97" s="71">
        <f>SUM(руб.!E97)/1000</f>
        <v>228.93</v>
      </c>
      <c r="F97" s="71">
        <f>SUM(руб.!F97)/1000</f>
        <v>228.93</v>
      </c>
      <c r="G97" s="71">
        <f>SUM(руб.!G97)/1000</f>
        <v>18369.089739999999</v>
      </c>
      <c r="H97" s="71">
        <f>SUM(руб.!H97)/1000</f>
        <v>18369.089739999999</v>
      </c>
    </row>
    <row r="98" spans="1:8" ht="31.5" x14ac:dyDescent="0.25">
      <c r="A98" s="49" t="s">
        <v>144</v>
      </c>
      <c r="B98" s="14">
        <v>159</v>
      </c>
      <c r="C98" s="51" t="s">
        <v>95</v>
      </c>
      <c r="D98" s="52" t="s">
        <v>124</v>
      </c>
      <c r="E98" s="71">
        <f>SUM(руб.!E98)/1000</f>
        <v>8.3520000000000003</v>
      </c>
      <c r="F98" s="71">
        <f>SUM(руб.!F98)/1000</f>
        <v>8.3520000000000003</v>
      </c>
      <c r="G98" s="71">
        <f>SUM(руб.!G98)/1000</f>
        <v>741.91241000000002</v>
      </c>
      <c r="H98" s="71">
        <f>SUM(руб.!H98)/1000</f>
        <v>741.91241000000002</v>
      </c>
    </row>
    <row r="99" spans="1:8" ht="31.5" x14ac:dyDescent="0.25">
      <c r="A99" s="49" t="s">
        <v>144</v>
      </c>
      <c r="B99" s="14">
        <v>161</v>
      </c>
      <c r="C99" s="51" t="s">
        <v>96</v>
      </c>
      <c r="D99" s="52" t="s">
        <v>124</v>
      </c>
      <c r="E99" s="71">
        <f>SUM(руб.!E99)/1000</f>
        <v>1.7999999999999999E-2</v>
      </c>
      <c r="F99" s="71">
        <f>SUM(руб.!F99)/1000</f>
        <v>1.7999999999999999E-2</v>
      </c>
      <c r="G99" s="71">
        <f>SUM(руб.!G99)/1000</f>
        <v>1.5440199999999999</v>
      </c>
      <c r="H99" s="71">
        <f>SUM(руб.!H99)/1000</f>
        <v>1.5440199999999999</v>
      </c>
    </row>
    <row r="100" spans="1:8" ht="31.5" x14ac:dyDescent="0.25">
      <c r="A100" s="49" t="s">
        <v>144</v>
      </c>
      <c r="B100" s="14">
        <v>162</v>
      </c>
      <c r="C100" s="51" t="s">
        <v>97</v>
      </c>
      <c r="D100" s="52" t="s">
        <v>124</v>
      </c>
      <c r="E100" s="71">
        <f>SUM(руб.!E100)/1000</f>
        <v>107.511</v>
      </c>
      <c r="F100" s="71">
        <f>SUM(руб.!F100)/1000</f>
        <v>107.511</v>
      </c>
      <c r="G100" s="71">
        <f>SUM(руб.!G100)/1000</f>
        <v>9674.4835299999995</v>
      </c>
      <c r="H100" s="71">
        <f>SUM(руб.!H100)/1000</f>
        <v>9674.4835299999995</v>
      </c>
    </row>
    <row r="101" spans="1:8" ht="31.5" x14ac:dyDescent="0.25">
      <c r="A101" s="49" t="s">
        <v>144</v>
      </c>
      <c r="B101" s="14">
        <v>163</v>
      </c>
      <c r="C101" s="51" t="s">
        <v>98</v>
      </c>
      <c r="D101" s="52" t="s">
        <v>124</v>
      </c>
      <c r="E101" s="71">
        <f>SUM(руб.!E101)/1000</f>
        <v>7.5819999999999999</v>
      </c>
      <c r="F101" s="71">
        <f>SUM(руб.!F101)/1000</f>
        <v>7.5819999999999999</v>
      </c>
      <c r="G101" s="71">
        <f>SUM(руб.!G101)/1000</f>
        <v>609.04703000000006</v>
      </c>
      <c r="H101" s="71">
        <f>SUM(руб.!H101)/1000</f>
        <v>609.04703000000006</v>
      </c>
    </row>
    <row r="102" spans="1:8" ht="31.5" x14ac:dyDescent="0.25">
      <c r="A102" s="49" t="s">
        <v>144</v>
      </c>
      <c r="B102" s="14">
        <v>164</v>
      </c>
      <c r="C102" s="51" t="s">
        <v>99</v>
      </c>
      <c r="D102" s="52" t="s">
        <v>124</v>
      </c>
      <c r="E102" s="71">
        <f>SUM(руб.!E102)/1000</f>
        <v>1.5129999999999999</v>
      </c>
      <c r="F102" s="71">
        <f>SUM(руб.!F102)/1000</f>
        <v>1.5129999999999999</v>
      </c>
      <c r="G102" s="71">
        <f>SUM(руб.!G102)/1000</f>
        <v>135.83013</v>
      </c>
      <c r="H102" s="71">
        <f>SUM(руб.!H102)/1000</f>
        <v>135.83013</v>
      </c>
    </row>
    <row r="103" spans="1:8" ht="31.5" x14ac:dyDescent="0.25">
      <c r="A103" s="49" t="s">
        <v>144</v>
      </c>
      <c r="B103" s="14">
        <v>166</v>
      </c>
      <c r="C103" s="51" t="s">
        <v>100</v>
      </c>
      <c r="D103" s="52" t="s">
        <v>124</v>
      </c>
      <c r="E103" s="71">
        <f>SUM(руб.!E103)/1000</f>
        <v>8.0000000000000002E-3</v>
      </c>
      <c r="F103" s="71">
        <f>SUM(руб.!F103)/1000</f>
        <v>8.0000000000000002E-3</v>
      </c>
      <c r="G103" s="71">
        <f>SUM(руб.!G103)/1000</f>
        <v>0.70523999999999998</v>
      </c>
      <c r="H103" s="71">
        <f>SUM(руб.!H103)/1000</f>
        <v>0.70523999999999998</v>
      </c>
    </row>
    <row r="104" spans="1:8" ht="31.5" x14ac:dyDescent="0.25">
      <c r="A104" s="49" t="s">
        <v>144</v>
      </c>
      <c r="B104" s="14">
        <v>167</v>
      </c>
      <c r="C104" s="51" t="s">
        <v>142</v>
      </c>
      <c r="D104" s="52" t="s">
        <v>124</v>
      </c>
      <c r="E104" s="71">
        <f>SUM(руб.!E104)/1000</f>
        <v>3.4</v>
      </c>
      <c r="F104" s="71">
        <f>SUM(руб.!F104)/1000</f>
        <v>3.4</v>
      </c>
      <c r="G104" s="71">
        <f>SUM(руб.!G104)/1000</f>
        <v>279.44175999999999</v>
      </c>
      <c r="H104" s="71">
        <f>SUM(руб.!H104)/1000</f>
        <v>279.44175999999999</v>
      </c>
    </row>
    <row r="105" spans="1:8" ht="31.5" x14ac:dyDescent="0.25">
      <c r="A105" s="49" t="s">
        <v>144</v>
      </c>
      <c r="B105" s="14">
        <v>174</v>
      </c>
      <c r="C105" s="51" t="s">
        <v>143</v>
      </c>
      <c r="D105" s="52" t="s">
        <v>124</v>
      </c>
      <c r="E105" s="71">
        <f>SUM(руб.!E105)/1000</f>
        <v>42.7</v>
      </c>
      <c r="F105" s="71">
        <f>SUM(руб.!F105)/1000</f>
        <v>42.7</v>
      </c>
      <c r="G105" s="71">
        <f>SUM(руб.!G105)/1000</f>
        <v>3428.3045099999999</v>
      </c>
      <c r="H105" s="71">
        <f>SUM(руб.!H105)/1000</f>
        <v>3428.3045099999999</v>
      </c>
    </row>
    <row r="106" spans="1:8" ht="31.5" x14ac:dyDescent="0.25">
      <c r="A106" s="49" t="s">
        <v>144</v>
      </c>
      <c r="B106" s="14">
        <v>177</v>
      </c>
      <c r="C106" s="51" t="s">
        <v>101</v>
      </c>
      <c r="D106" s="52" t="s">
        <v>124</v>
      </c>
      <c r="E106" s="71">
        <f>SUM(руб.!E106)/1000</f>
        <v>508.60899999999998</v>
      </c>
      <c r="F106" s="71">
        <f>SUM(руб.!F106)/1000</f>
        <v>508.60899999999998</v>
      </c>
      <c r="G106" s="71">
        <f>SUM(руб.!G106)/1000</f>
        <v>41176.687229999996</v>
      </c>
      <c r="H106" s="71">
        <f>SUM(руб.!H106)/1000</f>
        <v>41176.687229999996</v>
      </c>
    </row>
    <row r="107" spans="1:8" ht="31.5" x14ac:dyDescent="0.25">
      <c r="A107" s="49" t="s">
        <v>144</v>
      </c>
      <c r="B107" s="14">
        <v>179</v>
      </c>
      <c r="C107" s="51" t="s">
        <v>102</v>
      </c>
      <c r="D107" s="52" t="s">
        <v>124</v>
      </c>
      <c r="E107" s="71">
        <f>SUM(руб.!E107)/1000</f>
        <v>73.680999999999997</v>
      </c>
      <c r="F107" s="71">
        <f>SUM(руб.!F107)/1000</f>
        <v>73.680999999999997</v>
      </c>
      <c r="G107" s="71">
        <f>SUM(руб.!G107)/1000</f>
        <v>6507.3232199999993</v>
      </c>
      <c r="H107" s="71">
        <f>SUM(руб.!H107)/1000</f>
        <v>6507.3232199999993</v>
      </c>
    </row>
    <row r="108" spans="1:8" ht="31.5" x14ac:dyDescent="0.25">
      <c r="A108" s="49" t="s">
        <v>144</v>
      </c>
      <c r="B108" s="14">
        <v>180</v>
      </c>
      <c r="C108" s="51" t="s">
        <v>103</v>
      </c>
      <c r="D108" s="52" t="s">
        <v>124</v>
      </c>
      <c r="E108" s="71">
        <f>SUM(руб.!E108)/1000</f>
        <v>6.0000000000000001E-3</v>
      </c>
      <c r="F108" s="71">
        <f>SUM(руб.!F108)/1000</f>
        <v>6.0000000000000001E-3</v>
      </c>
      <c r="G108" s="71">
        <f>SUM(руб.!G108)/1000</f>
        <v>0.49491000000000002</v>
      </c>
      <c r="H108" s="71">
        <f>SUM(руб.!H108)/1000</f>
        <v>0.49491000000000002</v>
      </c>
    </row>
    <row r="109" spans="1:8" ht="31.5" x14ac:dyDescent="0.25">
      <c r="A109" s="49" t="s">
        <v>144</v>
      </c>
      <c r="B109" s="14">
        <v>181</v>
      </c>
      <c r="C109" s="51" t="s">
        <v>104</v>
      </c>
      <c r="D109" s="52" t="s">
        <v>124</v>
      </c>
      <c r="E109" s="71">
        <f>SUM(руб.!E109)/1000</f>
        <v>4389.5619999999999</v>
      </c>
      <c r="F109" s="71">
        <f>SUM(руб.!F109)/1000</f>
        <v>4389.5619999999999</v>
      </c>
      <c r="G109" s="71">
        <f>SUM(руб.!G109)/1000</f>
        <v>77504.771769999992</v>
      </c>
      <c r="H109" s="71">
        <f>SUM(руб.!H109)/1000</f>
        <v>77504.771769999992</v>
      </c>
    </row>
    <row r="110" spans="1:8" x14ac:dyDescent="0.25">
      <c r="A110" s="63" t="s">
        <v>144</v>
      </c>
      <c r="B110" s="64"/>
      <c r="C110" s="65" t="s">
        <v>105</v>
      </c>
      <c r="D110" s="66" t="s">
        <v>124</v>
      </c>
      <c r="E110" s="72">
        <f>SUM(руб.!E110)/1000</f>
        <v>3.0000000000000001E-3</v>
      </c>
      <c r="F110" s="72">
        <f>SUM(руб.!F110)/1000</f>
        <v>3.0000000000000001E-3</v>
      </c>
      <c r="G110" s="72">
        <f>SUM(руб.!G110)/1000</f>
        <v>1.87984</v>
      </c>
      <c r="H110" s="72">
        <f>SUM(руб.!H110)/1000</f>
        <v>1.87984</v>
      </c>
    </row>
    <row r="111" spans="1:8" ht="63" x14ac:dyDescent="0.25">
      <c r="A111" s="49" t="s">
        <v>144</v>
      </c>
      <c r="B111" s="14">
        <v>296</v>
      </c>
      <c r="C111" s="51" t="s">
        <v>106</v>
      </c>
      <c r="D111" s="52" t="s">
        <v>124</v>
      </c>
      <c r="E111" s="71">
        <f>SUM(руб.!E111)/1000</f>
        <v>3.0000000000000001E-3</v>
      </c>
      <c r="F111" s="71">
        <f>SUM(руб.!F111)/1000</f>
        <v>3.0000000000000001E-3</v>
      </c>
      <c r="G111" s="71">
        <f>SUM(руб.!G111)/1000</f>
        <v>1.87984</v>
      </c>
      <c r="H111" s="71">
        <f>SUM(руб.!H111)/1000</f>
        <v>1.87984</v>
      </c>
    </row>
    <row r="112" spans="1:8" ht="63" x14ac:dyDescent="0.25">
      <c r="A112" s="62" t="s">
        <v>144</v>
      </c>
      <c r="B112" s="53"/>
      <c r="C112" s="39" t="s">
        <v>107</v>
      </c>
      <c r="D112" s="38" t="s">
        <v>124</v>
      </c>
      <c r="E112" s="70">
        <f>SUM(руб.!E112)/1000</f>
        <v>421.27699999999999</v>
      </c>
      <c r="F112" s="70">
        <f>SUM(руб.!F112)/1000</f>
        <v>421.27699999999999</v>
      </c>
      <c r="G112" s="70">
        <f>SUM(руб.!G112)/1000</f>
        <v>15373.45002</v>
      </c>
      <c r="H112" s="70">
        <f>SUM(руб.!H112)/1000</f>
        <v>15373.45002</v>
      </c>
    </row>
    <row r="113" spans="1:8" ht="78.75" x14ac:dyDescent="0.25">
      <c r="A113" s="49" t="s">
        <v>144</v>
      </c>
      <c r="B113" s="14">
        <v>297</v>
      </c>
      <c r="C113" s="51" t="s">
        <v>108</v>
      </c>
      <c r="D113" s="52" t="s">
        <v>124</v>
      </c>
      <c r="E113" s="71">
        <f>SUM(руб.!E113)/1000</f>
        <v>2E-3</v>
      </c>
      <c r="F113" s="71">
        <f>SUM(руб.!F113)/1000</f>
        <v>2E-3</v>
      </c>
      <c r="G113" s="71">
        <f>SUM(руб.!G113)/1000</f>
        <v>0.39857999999999999</v>
      </c>
      <c r="H113" s="71">
        <f>SUM(руб.!H113)/1000</f>
        <v>0.39857999999999999</v>
      </c>
    </row>
    <row r="114" spans="1:8" ht="78.75" x14ac:dyDescent="0.25">
      <c r="A114" s="49" t="s">
        <v>144</v>
      </c>
      <c r="B114" s="14">
        <v>298</v>
      </c>
      <c r="C114" s="51" t="s">
        <v>109</v>
      </c>
      <c r="D114" s="52" t="s">
        <v>124</v>
      </c>
      <c r="E114" s="71">
        <f>SUM(руб.!E114)/1000</f>
        <v>1E-3</v>
      </c>
      <c r="F114" s="71">
        <f>SUM(руб.!F114)/1000</f>
        <v>1E-3</v>
      </c>
      <c r="G114" s="71">
        <f>SUM(руб.!G114)/1000</f>
        <v>0.19958000000000001</v>
      </c>
      <c r="H114" s="71">
        <f>SUM(руб.!H114)/1000</f>
        <v>0.19958000000000001</v>
      </c>
    </row>
    <row r="115" spans="1:8" ht="47.25" x14ac:dyDescent="0.25">
      <c r="A115" s="49" t="s">
        <v>144</v>
      </c>
      <c r="B115" s="14">
        <v>299</v>
      </c>
      <c r="C115" s="51" t="s">
        <v>110</v>
      </c>
      <c r="D115" s="52" t="s">
        <v>124</v>
      </c>
      <c r="E115" s="71">
        <f>SUM(руб.!E115)/1000</f>
        <v>421.274</v>
      </c>
      <c r="F115" s="71">
        <f>SUM(руб.!F115)/1000</f>
        <v>421.274</v>
      </c>
      <c r="G115" s="71">
        <f>SUM(руб.!G115)/1000</f>
        <v>15372.851869999999</v>
      </c>
      <c r="H115" s="71">
        <f>SUM(руб.!H115)/1000</f>
        <v>15372.851869999999</v>
      </c>
    </row>
    <row r="116" spans="1:8" ht="31.5" x14ac:dyDescent="0.25">
      <c r="A116" s="54" t="s">
        <v>144</v>
      </c>
      <c r="B116" s="55"/>
      <c r="C116" s="56" t="s">
        <v>111</v>
      </c>
      <c r="D116" s="57" t="s">
        <v>124</v>
      </c>
      <c r="E116" s="74">
        <f>SUM(E117+E119)</f>
        <v>1917.905</v>
      </c>
      <c r="F116" s="74">
        <f t="shared" ref="F116:H116" si="3">SUM(F117+F119)</f>
        <v>1917.905</v>
      </c>
      <c r="G116" s="74">
        <f t="shared" si="3"/>
        <v>66010.775729999994</v>
      </c>
      <c r="H116" s="74">
        <f t="shared" si="3"/>
        <v>66010.775729999994</v>
      </c>
    </row>
    <row r="117" spans="1:8" ht="31.5" x14ac:dyDescent="0.25">
      <c r="A117" s="62" t="s">
        <v>144</v>
      </c>
      <c r="B117" s="53"/>
      <c r="C117" s="39" t="s">
        <v>112</v>
      </c>
      <c r="D117" s="38" t="s">
        <v>124</v>
      </c>
      <c r="E117" s="70">
        <f>SUM(руб.!E117)/1000</f>
        <v>807.85799999999995</v>
      </c>
      <c r="F117" s="70">
        <f>SUM(руб.!F117)/1000</f>
        <v>807.85799999999995</v>
      </c>
      <c r="G117" s="70">
        <f>SUM(руб.!G117)/1000</f>
        <v>7866.4755700000005</v>
      </c>
      <c r="H117" s="70">
        <f>SUM(руб.!H117)/1000</f>
        <v>7866.4755700000005</v>
      </c>
    </row>
    <row r="118" spans="1:8" ht="31.5" x14ac:dyDescent="0.25">
      <c r="A118" s="49" t="s">
        <v>144</v>
      </c>
      <c r="B118" s="14">
        <v>303</v>
      </c>
      <c r="C118" s="51" t="s">
        <v>113</v>
      </c>
      <c r="D118" s="52" t="s">
        <v>124</v>
      </c>
      <c r="E118" s="71">
        <f>SUM(руб.!E118)/1000</f>
        <v>807.85799999999995</v>
      </c>
      <c r="F118" s="71">
        <f>SUM(руб.!F118)/1000</f>
        <v>807.85799999999995</v>
      </c>
      <c r="G118" s="71">
        <f>SUM(руб.!G118)/1000</f>
        <v>7866.4755700000005</v>
      </c>
      <c r="H118" s="71">
        <f>SUM(руб.!H118)/1000</f>
        <v>7866.4755700000005</v>
      </c>
    </row>
    <row r="119" spans="1:8" ht="31.5" x14ac:dyDescent="0.25">
      <c r="A119" s="63" t="s">
        <v>144</v>
      </c>
      <c r="B119" s="64"/>
      <c r="C119" s="65" t="s">
        <v>111</v>
      </c>
      <c r="D119" s="66" t="s">
        <v>124</v>
      </c>
      <c r="E119" s="72">
        <f>SUM(руб.!E119)/1000</f>
        <v>1110.047</v>
      </c>
      <c r="F119" s="72">
        <f>SUM(руб.!F119)/1000</f>
        <v>1110.047</v>
      </c>
      <c r="G119" s="72">
        <f>SUM(руб.!G119)/1000</f>
        <v>58144.300159999999</v>
      </c>
      <c r="H119" s="72">
        <f>SUM(руб.!H119)/1000</f>
        <v>58144.300159999999</v>
      </c>
    </row>
    <row r="120" spans="1:8" ht="63" x14ac:dyDescent="0.25">
      <c r="A120" s="49" t="s">
        <v>144</v>
      </c>
      <c r="B120" s="14">
        <v>304</v>
      </c>
      <c r="C120" s="51" t="s">
        <v>114</v>
      </c>
      <c r="D120" s="52" t="s">
        <v>124</v>
      </c>
      <c r="E120" s="71">
        <f>SUM(руб.!E120)/1000</f>
        <v>1110.047</v>
      </c>
      <c r="F120" s="71">
        <f>SUM(руб.!F120)/1000</f>
        <v>1110.047</v>
      </c>
      <c r="G120" s="71">
        <f>SUM(руб.!G120)/1000</f>
        <v>58144.300159999999</v>
      </c>
      <c r="H120" s="71">
        <f>SUM(руб.!H120)/1000</f>
        <v>58144.300159999999</v>
      </c>
    </row>
    <row r="121" spans="1:8" ht="47.25" x14ac:dyDescent="0.25">
      <c r="A121" s="54" t="s">
        <v>144</v>
      </c>
      <c r="B121" s="55"/>
      <c r="C121" s="56" t="s">
        <v>115</v>
      </c>
      <c r="D121" s="57" t="s">
        <v>124</v>
      </c>
      <c r="E121" s="74">
        <f>SUM(E122+E125+E128)</f>
        <v>768.74800000000005</v>
      </c>
      <c r="F121" s="74">
        <f t="shared" ref="F121:H121" si="4">SUM(F122+F125+F128)</f>
        <v>768.74800000000005</v>
      </c>
      <c r="G121" s="74">
        <f t="shared" si="4"/>
        <v>51907.78972999999</v>
      </c>
      <c r="H121" s="74">
        <f t="shared" si="4"/>
        <v>51907.78972999999</v>
      </c>
    </row>
    <row r="122" spans="1:8" ht="31.5" x14ac:dyDescent="0.25">
      <c r="A122" s="62" t="s">
        <v>144</v>
      </c>
      <c r="B122" s="53"/>
      <c r="C122" s="39" t="s">
        <v>116</v>
      </c>
      <c r="D122" s="38" t="s">
        <v>124</v>
      </c>
      <c r="E122" s="70">
        <f>SUM(руб.!E122)/1000</f>
        <v>488.79599999999999</v>
      </c>
      <c r="F122" s="70">
        <f>SUM(руб.!F122)/1000</f>
        <v>488.79599999999999</v>
      </c>
      <c r="G122" s="70">
        <f>SUM(руб.!G122)/1000</f>
        <v>42008.426879999992</v>
      </c>
      <c r="H122" s="70">
        <f>SUM(руб.!H122)/1000</f>
        <v>42008.426879999992</v>
      </c>
    </row>
    <row r="123" spans="1:8" ht="47.25" x14ac:dyDescent="0.25">
      <c r="A123" s="49" t="s">
        <v>144</v>
      </c>
      <c r="B123" s="14">
        <v>305</v>
      </c>
      <c r="C123" s="51" t="s">
        <v>117</v>
      </c>
      <c r="D123" s="52" t="s">
        <v>124</v>
      </c>
      <c r="E123" s="71">
        <f>SUM(руб.!E123)/1000</f>
        <v>242.21899999999999</v>
      </c>
      <c r="F123" s="71">
        <f>SUM(руб.!F123)/1000</f>
        <v>242.21899999999999</v>
      </c>
      <c r="G123" s="71">
        <f>SUM(руб.!G123)/1000</f>
        <v>6471.4788699999999</v>
      </c>
      <c r="H123" s="71">
        <f>SUM(руб.!H123)/1000</f>
        <v>6471.4788699999999</v>
      </c>
    </row>
    <row r="124" spans="1:8" ht="31.5" x14ac:dyDescent="0.25">
      <c r="A124" s="49" t="s">
        <v>144</v>
      </c>
      <c r="B124" s="14">
        <v>307</v>
      </c>
      <c r="C124" s="51" t="s">
        <v>118</v>
      </c>
      <c r="D124" s="52" t="s">
        <v>124</v>
      </c>
      <c r="E124" s="71">
        <f>SUM(руб.!E124)/1000</f>
        <v>246.577</v>
      </c>
      <c r="F124" s="71">
        <f>SUM(руб.!F124)/1000</f>
        <v>246.577</v>
      </c>
      <c r="G124" s="71">
        <f>SUM(руб.!G124)/1000</f>
        <v>35536.94801</v>
      </c>
      <c r="H124" s="71">
        <f>SUM(руб.!H124)/1000</f>
        <v>35536.94801</v>
      </c>
    </row>
    <row r="125" spans="1:8" ht="31.5" x14ac:dyDescent="0.25">
      <c r="A125" s="62" t="s">
        <v>144</v>
      </c>
      <c r="B125" s="53"/>
      <c r="C125" s="39" t="s">
        <v>119</v>
      </c>
      <c r="D125" s="38" t="s">
        <v>124</v>
      </c>
      <c r="E125" s="70">
        <f>SUM(руб.!E125)/1000</f>
        <v>1.4999999999999999E-2</v>
      </c>
      <c r="F125" s="70">
        <f>SUM(руб.!F125)/1000</f>
        <v>1.4999999999999999E-2</v>
      </c>
      <c r="G125" s="70">
        <f>SUM(руб.!G125)/1000</f>
        <v>1.8023800000000001</v>
      </c>
      <c r="H125" s="70">
        <f>SUM(руб.!H125)/1000</f>
        <v>1.8023800000000001</v>
      </c>
    </row>
    <row r="126" spans="1:8" ht="47.25" x14ac:dyDescent="0.25">
      <c r="A126" s="49" t="s">
        <v>144</v>
      </c>
      <c r="B126" s="14">
        <v>319</v>
      </c>
      <c r="C126" s="51" t="s">
        <v>120</v>
      </c>
      <c r="D126" s="52" t="s">
        <v>124</v>
      </c>
      <c r="E126" s="71">
        <f>SUM(руб.!E126)/1000</f>
        <v>2E-3</v>
      </c>
      <c r="F126" s="71">
        <f>SUM(руб.!F126)/1000</f>
        <v>2E-3</v>
      </c>
      <c r="G126" s="71">
        <f>SUM(руб.!G126)/1000</f>
        <v>0.35610000000000003</v>
      </c>
      <c r="H126" s="71">
        <f>SUM(руб.!H126)/1000</f>
        <v>0.35610000000000003</v>
      </c>
    </row>
    <row r="127" spans="1:8" ht="31.5" x14ac:dyDescent="0.25">
      <c r="A127" s="49" t="s">
        <v>144</v>
      </c>
      <c r="B127" s="14">
        <v>320</v>
      </c>
      <c r="C127" s="51" t="s">
        <v>121</v>
      </c>
      <c r="D127" s="52" t="s">
        <v>124</v>
      </c>
      <c r="E127" s="71">
        <f>SUM(руб.!E127)/1000</f>
        <v>1.2999999999999999E-2</v>
      </c>
      <c r="F127" s="71">
        <f>SUM(руб.!F127)/1000</f>
        <v>1.2999999999999999E-2</v>
      </c>
      <c r="G127" s="71">
        <f>SUM(руб.!G127)/1000</f>
        <v>1.44628</v>
      </c>
      <c r="H127" s="71">
        <f>SUM(руб.!H127)/1000</f>
        <v>1.44628</v>
      </c>
    </row>
    <row r="128" spans="1:8" ht="78.75" x14ac:dyDescent="0.25">
      <c r="A128" s="62" t="s">
        <v>144</v>
      </c>
      <c r="B128" s="53"/>
      <c r="C128" s="39" t="s">
        <v>122</v>
      </c>
      <c r="D128" s="38" t="s">
        <v>124</v>
      </c>
      <c r="E128" s="70">
        <f>SUM(руб.!E128)/1000</f>
        <v>279.93700000000001</v>
      </c>
      <c r="F128" s="70">
        <f>SUM(руб.!F128)/1000</f>
        <v>279.93700000000001</v>
      </c>
      <c r="G128" s="70">
        <f>SUM(руб.!G128)/1000</f>
        <v>9897.5604700000004</v>
      </c>
      <c r="H128" s="70">
        <f>SUM(руб.!H128)/1000</f>
        <v>9897.5604700000004</v>
      </c>
    </row>
    <row r="129" spans="1:8" ht="47.25" x14ac:dyDescent="0.25">
      <c r="A129" s="49" t="s">
        <v>144</v>
      </c>
      <c r="B129" s="14">
        <v>323</v>
      </c>
      <c r="C129" s="51" t="s">
        <v>123</v>
      </c>
      <c r="D129" s="52" t="s">
        <v>124</v>
      </c>
      <c r="E129" s="71">
        <f>SUM(руб.!E129)/1000</f>
        <v>279.93700000000001</v>
      </c>
      <c r="F129" s="71">
        <f>SUM(руб.!F129)/1000</f>
        <v>279.93700000000001</v>
      </c>
      <c r="G129" s="71">
        <f>SUM(руб.!G129)/1000</f>
        <v>9897.5604700000004</v>
      </c>
      <c r="H129" s="71">
        <f>SUM(руб.!H129)/1000</f>
        <v>9897.5604700000004</v>
      </c>
    </row>
    <row r="130" spans="1:8" x14ac:dyDescent="0.25">
      <c r="A130" s="17" t="s">
        <v>127</v>
      </c>
      <c r="B130" s="12" t="s">
        <v>127</v>
      </c>
      <c r="C130" s="2" t="s">
        <v>149</v>
      </c>
      <c r="D130" s="17" t="s">
        <v>12</v>
      </c>
      <c r="E130" s="17" t="s">
        <v>12</v>
      </c>
      <c r="F130" s="17" t="s">
        <v>12</v>
      </c>
      <c r="G130" s="17" t="s">
        <v>12</v>
      </c>
      <c r="H130" s="17" t="s">
        <v>12</v>
      </c>
    </row>
    <row r="131" spans="1:8" x14ac:dyDescent="0.25">
      <c r="A131" s="83"/>
      <c r="B131" s="68"/>
      <c r="C131" s="84"/>
      <c r="D131" s="83"/>
      <c r="E131" s="83"/>
      <c r="F131" s="83"/>
      <c r="G131" s="83"/>
      <c r="H131" s="83"/>
    </row>
    <row r="132" spans="1:8" x14ac:dyDescent="0.25">
      <c r="E132" s="6"/>
      <c r="F132" s="6"/>
      <c r="G132" s="9"/>
      <c r="H132" s="6"/>
    </row>
    <row r="133" spans="1:8" x14ac:dyDescent="0.25">
      <c r="A133" s="1" t="s">
        <v>146</v>
      </c>
      <c r="B133" s="1"/>
    </row>
    <row r="134" spans="1:8" x14ac:dyDescent="0.25">
      <c r="A134" s="67" t="s">
        <v>147</v>
      </c>
      <c r="B134" s="67"/>
      <c r="C134" s="67"/>
      <c r="D134" s="68"/>
      <c r="E134" s="43" t="s">
        <v>5</v>
      </c>
      <c r="F134" s="43"/>
      <c r="G134" s="43" t="s">
        <v>6</v>
      </c>
      <c r="H134" s="43"/>
    </row>
    <row r="135" spans="1:8" x14ac:dyDescent="0.25">
      <c r="B135" s="1"/>
      <c r="D135" s="68"/>
      <c r="E135" s="69" t="s">
        <v>7</v>
      </c>
      <c r="F135" s="69"/>
      <c r="G135" s="69" t="s">
        <v>8</v>
      </c>
      <c r="H135" s="69"/>
    </row>
    <row r="136" spans="1:8" x14ac:dyDescent="0.25">
      <c r="A136" s="1" t="s">
        <v>148</v>
      </c>
      <c r="B136" s="1"/>
    </row>
    <row r="137" spans="1:8" x14ac:dyDescent="0.25">
      <c r="A137" s="1" t="s">
        <v>151</v>
      </c>
      <c r="B137" s="1"/>
    </row>
    <row r="138" spans="1:8" x14ac:dyDescent="0.25">
      <c r="A138" s="1" t="s">
        <v>152</v>
      </c>
    </row>
    <row r="139" spans="1:8" x14ac:dyDescent="0.25">
      <c r="A139" s="1" t="s">
        <v>154</v>
      </c>
      <c r="B139" s="40"/>
    </row>
    <row r="140" spans="1:8" x14ac:dyDescent="0.25">
      <c r="A140" s="1" t="s">
        <v>153</v>
      </c>
    </row>
  </sheetData>
  <mergeCells count="14">
    <mergeCell ref="G135:H135"/>
    <mergeCell ref="C1:H1"/>
    <mergeCell ref="A2:H2"/>
    <mergeCell ref="C4:H4"/>
    <mergeCell ref="A6:A7"/>
    <mergeCell ref="B6:B7"/>
    <mergeCell ref="C6:C7"/>
    <mergeCell ref="D6:F6"/>
    <mergeCell ref="G6:H6"/>
    <mergeCell ref="E134:F134"/>
    <mergeCell ref="E135:F135"/>
    <mergeCell ref="A134:C134"/>
    <mergeCell ref="G134:H134"/>
    <mergeCell ref="A3:H3"/>
  </mergeCells>
  <pageMargins left="0.70866141732283472" right="0.19685039370078741" top="0.74803149606299213" bottom="0.19685039370078741" header="0.31496062992125984" footer="0.31496062992125984"/>
  <pageSetup paperSize="9" orientation="landscape" horizontalDpi="0" verticalDpi="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122" workbookViewId="0">
      <selection activeCell="K131" sqref="K131"/>
    </sheetView>
  </sheetViews>
  <sheetFormatPr defaultRowHeight="15.75" x14ac:dyDescent="0.25"/>
  <cols>
    <col min="1" max="1" width="8.140625" style="1" customWidth="1"/>
    <col min="2" max="2" width="4.85546875" style="4" customWidth="1"/>
    <col min="3" max="3" width="56.5703125" style="1" customWidth="1"/>
    <col min="4" max="4" width="8.42578125" style="1" customWidth="1"/>
    <col min="5" max="5" width="13.5703125" style="1" customWidth="1"/>
    <col min="6" max="6" width="13.28515625" style="1" customWidth="1"/>
    <col min="7" max="7" width="25.5703125" style="1" customWidth="1"/>
    <col min="8" max="8" width="28.85546875" style="1" customWidth="1"/>
    <col min="9" max="16384" width="9.140625" style="1"/>
  </cols>
  <sheetData>
    <row r="1" spans="1:8" x14ac:dyDescent="0.25">
      <c r="C1" s="44" t="s">
        <v>132</v>
      </c>
      <c r="D1" s="44"/>
      <c r="E1" s="44"/>
      <c r="F1" s="44"/>
      <c r="G1" s="44"/>
      <c r="H1" s="44"/>
    </row>
    <row r="2" spans="1:8" ht="32.25" customHeight="1" x14ac:dyDescent="0.25">
      <c r="A2" s="45" t="s">
        <v>133</v>
      </c>
      <c r="B2" s="45"/>
      <c r="C2" s="45"/>
      <c r="D2" s="45"/>
      <c r="E2" s="45"/>
      <c r="F2" s="45"/>
      <c r="G2" s="45"/>
      <c r="H2" s="45"/>
    </row>
    <row r="3" spans="1:8" ht="24.75" customHeight="1" x14ac:dyDescent="0.25">
      <c r="C3" s="46" t="s">
        <v>134</v>
      </c>
      <c r="D3" s="46"/>
      <c r="E3" s="46"/>
      <c r="F3" s="46"/>
      <c r="G3" s="46"/>
      <c r="H3" s="46"/>
    </row>
    <row r="4" spans="1:8" ht="14.25" customHeight="1" x14ac:dyDescent="0.25">
      <c r="C4" s="47" t="s">
        <v>0</v>
      </c>
      <c r="D4" s="47"/>
      <c r="E4" s="47"/>
      <c r="F4" s="47"/>
      <c r="G4" s="47"/>
      <c r="H4" s="47"/>
    </row>
    <row r="6" spans="1:8" ht="47.25" customHeight="1" x14ac:dyDescent="0.25">
      <c r="A6" s="48" t="s">
        <v>135</v>
      </c>
      <c r="B6" s="48" t="s">
        <v>125</v>
      </c>
      <c r="C6" s="48" t="s">
        <v>1</v>
      </c>
      <c r="D6" s="48" t="s">
        <v>2</v>
      </c>
      <c r="E6" s="48"/>
      <c r="F6" s="48"/>
      <c r="G6" s="48" t="s">
        <v>126</v>
      </c>
      <c r="H6" s="48"/>
    </row>
    <row r="7" spans="1:8" ht="51.75" customHeight="1" x14ac:dyDescent="0.25">
      <c r="A7" s="48"/>
      <c r="B7" s="48"/>
      <c r="C7" s="48"/>
      <c r="D7" s="3" t="s">
        <v>13</v>
      </c>
      <c r="E7" s="5" t="s">
        <v>128</v>
      </c>
      <c r="F7" s="5" t="s">
        <v>129</v>
      </c>
      <c r="G7" s="5" t="s">
        <v>130</v>
      </c>
      <c r="H7" s="5" t="s">
        <v>131</v>
      </c>
    </row>
    <row r="8" spans="1:8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</row>
    <row r="9" spans="1:8" ht="50.25" customHeight="1" x14ac:dyDescent="0.25">
      <c r="A9" s="5"/>
      <c r="B9" s="12"/>
      <c r="C9" s="7" t="s">
        <v>10</v>
      </c>
      <c r="D9" s="8" t="s">
        <v>12</v>
      </c>
      <c r="E9" s="13">
        <f t="shared" ref="E9:H9" si="0">SUM(E10)</f>
        <v>11490751</v>
      </c>
      <c r="F9" s="13">
        <f t="shared" si="0"/>
        <v>11490751</v>
      </c>
      <c r="G9" s="10">
        <f t="shared" si="0"/>
        <v>579055700</v>
      </c>
      <c r="H9" s="10">
        <f t="shared" si="0"/>
        <v>579055700</v>
      </c>
    </row>
    <row r="10" spans="1:8" ht="145.5" customHeight="1" x14ac:dyDescent="0.25">
      <c r="A10" s="5"/>
      <c r="B10" s="12"/>
      <c r="C10" s="7" t="s">
        <v>11</v>
      </c>
      <c r="D10" s="8" t="s">
        <v>12</v>
      </c>
      <c r="E10" s="13">
        <f>SUM(E11+E116+E121)</f>
        <v>11490751</v>
      </c>
      <c r="F10" s="13">
        <f t="shared" ref="F10:H10" si="1">SUM(F11+F116+F121)</f>
        <v>11490751</v>
      </c>
      <c r="G10" s="10">
        <f t="shared" si="1"/>
        <v>579055700</v>
      </c>
      <c r="H10" s="10">
        <f t="shared" si="1"/>
        <v>579055700</v>
      </c>
    </row>
    <row r="11" spans="1:8" ht="76.5" customHeight="1" x14ac:dyDescent="0.25">
      <c r="A11" s="77"/>
      <c r="B11" s="78"/>
      <c r="C11" s="78" t="s">
        <v>14</v>
      </c>
      <c r="D11" s="79" t="s">
        <v>124</v>
      </c>
      <c r="E11" s="80">
        <f>SUM(E12+E50+E92+E110+E112)</f>
        <v>8804098</v>
      </c>
      <c r="F11" s="80">
        <f t="shared" ref="F11:H11" si="2">SUM(F12+F50+F92+F110+F112)</f>
        <v>8804098</v>
      </c>
      <c r="G11" s="81">
        <f t="shared" si="2"/>
        <v>461137134.53999996</v>
      </c>
      <c r="H11" s="81">
        <f t="shared" si="2"/>
        <v>461137134.53999996</v>
      </c>
    </row>
    <row r="12" spans="1:8" ht="38.25" x14ac:dyDescent="0.25">
      <c r="A12" s="5"/>
      <c r="B12" s="21"/>
      <c r="C12" s="21" t="s">
        <v>15</v>
      </c>
      <c r="D12" s="26" t="s">
        <v>124</v>
      </c>
      <c r="E12" s="27">
        <v>1383512</v>
      </c>
      <c r="F12" s="27">
        <v>1383512</v>
      </c>
      <c r="G12" s="33">
        <v>55411505.530000001</v>
      </c>
      <c r="H12" s="33">
        <v>55411505.530000001</v>
      </c>
    </row>
    <row r="13" spans="1:8" ht="25.5" x14ac:dyDescent="0.25">
      <c r="A13" s="5"/>
      <c r="B13" s="41">
        <v>1</v>
      </c>
      <c r="C13" s="23" t="s">
        <v>16</v>
      </c>
      <c r="D13" s="28" t="s">
        <v>124</v>
      </c>
      <c r="E13" s="29">
        <v>905288</v>
      </c>
      <c r="F13" s="29">
        <v>905288</v>
      </c>
      <c r="G13" s="34">
        <v>28025469.780000001</v>
      </c>
      <c r="H13" s="34">
        <v>28025469.780000001</v>
      </c>
    </row>
    <row r="14" spans="1:8" ht="25.5" x14ac:dyDescent="0.25">
      <c r="A14" s="5"/>
      <c r="B14" s="41">
        <v>5</v>
      </c>
      <c r="C14" s="23" t="s">
        <v>17</v>
      </c>
      <c r="D14" s="28" t="s">
        <v>124</v>
      </c>
      <c r="E14" s="30">
        <v>35</v>
      </c>
      <c r="F14" s="30">
        <v>35</v>
      </c>
      <c r="G14" s="35">
        <v>388.13</v>
      </c>
      <c r="H14" s="35">
        <v>388.13</v>
      </c>
    </row>
    <row r="15" spans="1:8" ht="25.5" x14ac:dyDescent="0.25">
      <c r="A15" s="5"/>
      <c r="B15" s="41">
        <v>7</v>
      </c>
      <c r="C15" s="23" t="s">
        <v>18</v>
      </c>
      <c r="D15" s="28" t="s">
        <v>124</v>
      </c>
      <c r="E15" s="30">
        <v>290</v>
      </c>
      <c r="F15" s="30">
        <v>290</v>
      </c>
      <c r="G15" s="34">
        <v>3955.88</v>
      </c>
      <c r="H15" s="34">
        <v>3955.88</v>
      </c>
    </row>
    <row r="16" spans="1:8" ht="25.5" x14ac:dyDescent="0.25">
      <c r="A16" s="5"/>
      <c r="B16" s="41">
        <v>9</v>
      </c>
      <c r="C16" s="23" t="s">
        <v>19</v>
      </c>
      <c r="D16" s="28" t="s">
        <v>124</v>
      </c>
      <c r="E16" s="29">
        <v>269511</v>
      </c>
      <c r="F16" s="29">
        <v>269511</v>
      </c>
      <c r="G16" s="34">
        <v>14995469.16</v>
      </c>
      <c r="H16" s="34">
        <v>14995469.16</v>
      </c>
    </row>
    <row r="17" spans="1:8" ht="25.5" x14ac:dyDescent="0.25">
      <c r="A17" s="5"/>
      <c r="B17" s="41">
        <v>11</v>
      </c>
      <c r="C17" s="23" t="s">
        <v>20</v>
      </c>
      <c r="D17" s="28" t="s">
        <v>124</v>
      </c>
      <c r="E17" s="29">
        <v>158497</v>
      </c>
      <c r="F17" s="29">
        <v>158497</v>
      </c>
      <c r="G17" s="34">
        <v>8811325.0500000007</v>
      </c>
      <c r="H17" s="34">
        <v>8811325.0500000007</v>
      </c>
    </row>
    <row r="18" spans="1:8" ht="25.5" x14ac:dyDescent="0.25">
      <c r="A18" s="5"/>
      <c r="B18" s="41">
        <v>13</v>
      </c>
      <c r="C18" s="23" t="s">
        <v>21</v>
      </c>
      <c r="D18" s="28" t="s">
        <v>124</v>
      </c>
      <c r="E18" s="29">
        <v>9583</v>
      </c>
      <c r="F18" s="29">
        <v>9583</v>
      </c>
      <c r="G18" s="34">
        <v>568862.89</v>
      </c>
      <c r="H18" s="34">
        <v>568862.89</v>
      </c>
    </row>
    <row r="19" spans="1:8" ht="25.5" x14ac:dyDescent="0.25">
      <c r="A19" s="5"/>
      <c r="B19" s="41">
        <v>17</v>
      </c>
      <c r="C19" s="23" t="s">
        <v>22</v>
      </c>
      <c r="D19" s="28" t="s">
        <v>124</v>
      </c>
      <c r="E19" s="30">
        <v>24</v>
      </c>
      <c r="F19" s="30">
        <v>24</v>
      </c>
      <c r="G19" s="34">
        <v>1407</v>
      </c>
      <c r="H19" s="34">
        <v>1407</v>
      </c>
    </row>
    <row r="20" spans="1:8" ht="25.5" x14ac:dyDescent="0.25">
      <c r="A20" s="5"/>
      <c r="B20" s="41">
        <v>19</v>
      </c>
      <c r="C20" s="23" t="s">
        <v>23</v>
      </c>
      <c r="D20" s="28" t="s">
        <v>124</v>
      </c>
      <c r="E20" s="30">
        <v>75</v>
      </c>
      <c r="F20" s="30">
        <v>75</v>
      </c>
      <c r="G20" s="34">
        <v>4306.7700000000004</v>
      </c>
      <c r="H20" s="34">
        <v>4306.7700000000004</v>
      </c>
    </row>
    <row r="21" spans="1:8" ht="25.5" x14ac:dyDescent="0.25">
      <c r="A21" s="5"/>
      <c r="B21" s="41">
        <v>20</v>
      </c>
      <c r="C21" s="23" t="s">
        <v>24</v>
      </c>
      <c r="D21" s="28" t="s">
        <v>124</v>
      </c>
      <c r="E21" s="29">
        <v>16006</v>
      </c>
      <c r="F21" s="29">
        <v>16006</v>
      </c>
      <c r="G21" s="34">
        <v>953458.53</v>
      </c>
      <c r="H21" s="34">
        <v>953458.53</v>
      </c>
    </row>
    <row r="22" spans="1:8" ht="25.5" x14ac:dyDescent="0.25">
      <c r="A22" s="5"/>
      <c r="B22" s="41">
        <v>22</v>
      </c>
      <c r="C22" s="23" t="s">
        <v>25</v>
      </c>
      <c r="D22" s="28" t="s">
        <v>124</v>
      </c>
      <c r="E22" s="30">
        <v>24</v>
      </c>
      <c r="F22" s="30">
        <v>24</v>
      </c>
      <c r="G22" s="34">
        <v>1304.76</v>
      </c>
      <c r="H22" s="34">
        <v>1304.76</v>
      </c>
    </row>
    <row r="23" spans="1:8" ht="25.5" x14ac:dyDescent="0.25">
      <c r="A23" s="5"/>
      <c r="B23" s="41">
        <v>24</v>
      </c>
      <c r="C23" s="23" t="s">
        <v>26</v>
      </c>
      <c r="D23" s="28" t="s">
        <v>124</v>
      </c>
      <c r="E23" s="30">
        <v>200</v>
      </c>
      <c r="F23" s="30">
        <v>200</v>
      </c>
      <c r="G23" s="34">
        <v>9558.1299999999992</v>
      </c>
      <c r="H23" s="34">
        <v>9558.1299999999992</v>
      </c>
    </row>
    <row r="24" spans="1:8" ht="25.5" x14ac:dyDescent="0.25">
      <c r="A24" s="5"/>
      <c r="B24" s="41">
        <v>26</v>
      </c>
      <c r="C24" s="23" t="s">
        <v>136</v>
      </c>
      <c r="D24" s="28" t="s">
        <v>124</v>
      </c>
      <c r="E24" s="30">
        <v>280</v>
      </c>
      <c r="F24" s="30">
        <v>280</v>
      </c>
      <c r="G24" s="34">
        <v>15011.43</v>
      </c>
      <c r="H24" s="34">
        <v>15011.43</v>
      </c>
    </row>
    <row r="25" spans="1:8" ht="25.5" x14ac:dyDescent="0.25">
      <c r="A25" s="5"/>
      <c r="B25" s="41">
        <v>27</v>
      </c>
      <c r="C25" s="23" t="s">
        <v>137</v>
      </c>
      <c r="D25" s="28" t="s">
        <v>124</v>
      </c>
      <c r="E25" s="30">
        <v>40</v>
      </c>
      <c r="F25" s="30">
        <v>40</v>
      </c>
      <c r="G25" s="34">
        <v>15701.4</v>
      </c>
      <c r="H25" s="34">
        <v>15701.4</v>
      </c>
    </row>
    <row r="26" spans="1:8" ht="25.5" x14ac:dyDescent="0.25">
      <c r="A26" s="5"/>
      <c r="B26" s="41">
        <v>28</v>
      </c>
      <c r="C26" s="23" t="s">
        <v>27</v>
      </c>
      <c r="D26" s="28" t="s">
        <v>124</v>
      </c>
      <c r="E26" s="30">
        <v>500</v>
      </c>
      <c r="F26" s="30">
        <v>500</v>
      </c>
      <c r="G26" s="34">
        <v>25520.48</v>
      </c>
      <c r="H26" s="34">
        <v>25520.48</v>
      </c>
    </row>
    <row r="27" spans="1:8" ht="25.5" x14ac:dyDescent="0.25">
      <c r="A27" s="5"/>
      <c r="B27" s="41">
        <v>30</v>
      </c>
      <c r="C27" s="23" t="s">
        <v>28</v>
      </c>
      <c r="D27" s="28" t="s">
        <v>124</v>
      </c>
      <c r="E27" s="30">
        <v>290</v>
      </c>
      <c r="F27" s="30">
        <v>290</v>
      </c>
      <c r="G27" s="34">
        <v>15089.75</v>
      </c>
      <c r="H27" s="34">
        <v>15089.75</v>
      </c>
    </row>
    <row r="28" spans="1:8" ht="25.5" x14ac:dyDescent="0.25">
      <c r="A28" s="5"/>
      <c r="B28" s="41">
        <v>31</v>
      </c>
      <c r="C28" s="23" t="s">
        <v>29</v>
      </c>
      <c r="D28" s="28" t="s">
        <v>124</v>
      </c>
      <c r="E28" s="30">
        <v>80</v>
      </c>
      <c r="F28" s="30">
        <v>80</v>
      </c>
      <c r="G28" s="34">
        <v>23214.87</v>
      </c>
      <c r="H28" s="34">
        <v>23214.87</v>
      </c>
    </row>
    <row r="29" spans="1:8" ht="38.25" x14ac:dyDescent="0.25">
      <c r="A29" s="5"/>
      <c r="B29" s="41">
        <v>32</v>
      </c>
      <c r="C29" s="23" t="s">
        <v>30</v>
      </c>
      <c r="D29" s="28" t="s">
        <v>124</v>
      </c>
      <c r="E29" s="29">
        <v>9785</v>
      </c>
      <c r="F29" s="29">
        <v>9785</v>
      </c>
      <c r="G29" s="34">
        <v>493105.02</v>
      </c>
      <c r="H29" s="34">
        <v>493105.02</v>
      </c>
    </row>
    <row r="30" spans="1:8" ht="25.5" x14ac:dyDescent="0.25">
      <c r="A30" s="5"/>
      <c r="B30" s="41">
        <v>33</v>
      </c>
      <c r="C30" s="23" t="s">
        <v>138</v>
      </c>
      <c r="D30" s="28" t="s">
        <v>124</v>
      </c>
      <c r="E30" s="30">
        <v>420</v>
      </c>
      <c r="F30" s="30">
        <v>420</v>
      </c>
      <c r="G30" s="34">
        <v>26085.45</v>
      </c>
      <c r="H30" s="34">
        <v>26085.45</v>
      </c>
    </row>
    <row r="31" spans="1:8" ht="25.5" x14ac:dyDescent="0.25">
      <c r="A31" s="5"/>
      <c r="B31" s="41">
        <v>35</v>
      </c>
      <c r="C31" s="23" t="s">
        <v>31</v>
      </c>
      <c r="D31" s="28" t="s">
        <v>124</v>
      </c>
      <c r="E31" s="30">
        <v>162</v>
      </c>
      <c r="F31" s="30">
        <v>162</v>
      </c>
      <c r="G31" s="34">
        <v>8787.4500000000007</v>
      </c>
      <c r="H31" s="34">
        <v>8787.4500000000007</v>
      </c>
    </row>
    <row r="32" spans="1:8" ht="25.5" x14ac:dyDescent="0.25">
      <c r="A32" s="5"/>
      <c r="B32" s="41">
        <v>41</v>
      </c>
      <c r="C32" s="23" t="s">
        <v>32</v>
      </c>
      <c r="D32" s="28" t="s">
        <v>124</v>
      </c>
      <c r="E32" s="29">
        <v>1130</v>
      </c>
      <c r="F32" s="29">
        <v>1130</v>
      </c>
      <c r="G32" s="34">
        <v>68142.52</v>
      </c>
      <c r="H32" s="34">
        <v>68142.52</v>
      </c>
    </row>
    <row r="33" spans="1:8" ht="25.5" x14ac:dyDescent="0.25">
      <c r="A33" s="5"/>
      <c r="B33" s="41">
        <v>42</v>
      </c>
      <c r="C33" s="23" t="s">
        <v>33</v>
      </c>
      <c r="D33" s="28" t="s">
        <v>124</v>
      </c>
      <c r="E33" s="30">
        <v>620</v>
      </c>
      <c r="F33" s="30">
        <v>620</v>
      </c>
      <c r="G33" s="34">
        <v>33112</v>
      </c>
      <c r="H33" s="34">
        <v>33112</v>
      </c>
    </row>
    <row r="34" spans="1:8" ht="25.5" x14ac:dyDescent="0.25">
      <c r="A34" s="5"/>
      <c r="B34" s="41">
        <v>45</v>
      </c>
      <c r="C34" s="23" t="s">
        <v>34</v>
      </c>
      <c r="D34" s="28" t="s">
        <v>124</v>
      </c>
      <c r="E34" s="29">
        <v>5320</v>
      </c>
      <c r="F34" s="29">
        <v>5320</v>
      </c>
      <c r="G34" s="34">
        <v>291788.15000000002</v>
      </c>
      <c r="H34" s="34">
        <v>291788.15000000002</v>
      </c>
    </row>
    <row r="35" spans="1:8" ht="25.5" x14ac:dyDescent="0.25">
      <c r="A35" s="5"/>
      <c r="B35" s="41">
        <v>47</v>
      </c>
      <c r="C35" s="23" t="s">
        <v>35</v>
      </c>
      <c r="D35" s="28" t="s">
        <v>124</v>
      </c>
      <c r="E35" s="29">
        <v>1640</v>
      </c>
      <c r="F35" s="29">
        <v>1640</v>
      </c>
      <c r="G35" s="34">
        <v>102479.52</v>
      </c>
      <c r="H35" s="34">
        <v>102479.52</v>
      </c>
    </row>
    <row r="36" spans="1:8" ht="25.5" x14ac:dyDescent="0.25">
      <c r="A36" s="5"/>
      <c r="B36" s="41">
        <v>49</v>
      </c>
      <c r="C36" s="23" t="s">
        <v>36</v>
      </c>
      <c r="D36" s="28" t="s">
        <v>124</v>
      </c>
      <c r="E36" s="30">
        <v>704</v>
      </c>
      <c r="F36" s="30">
        <v>704</v>
      </c>
      <c r="G36" s="34">
        <v>48196.08</v>
      </c>
      <c r="H36" s="34">
        <v>48196.08</v>
      </c>
    </row>
    <row r="37" spans="1:8" ht="25.5" x14ac:dyDescent="0.25">
      <c r="A37" s="5"/>
      <c r="B37" s="41">
        <v>53</v>
      </c>
      <c r="C37" s="23" t="s">
        <v>37</v>
      </c>
      <c r="D37" s="28" t="s">
        <v>124</v>
      </c>
      <c r="E37" s="30">
        <v>11</v>
      </c>
      <c r="F37" s="30">
        <v>11</v>
      </c>
      <c r="G37" s="34">
        <v>1654.49</v>
      </c>
      <c r="H37" s="34">
        <v>1654.49</v>
      </c>
    </row>
    <row r="38" spans="1:8" ht="25.5" x14ac:dyDescent="0.25">
      <c r="A38" s="5"/>
      <c r="B38" s="41">
        <v>55</v>
      </c>
      <c r="C38" s="23" t="s">
        <v>139</v>
      </c>
      <c r="D38" s="28" t="s">
        <v>124</v>
      </c>
      <c r="E38" s="30">
        <v>100</v>
      </c>
      <c r="F38" s="30">
        <v>100</v>
      </c>
      <c r="G38" s="34">
        <v>41831.269999999997</v>
      </c>
      <c r="H38" s="34">
        <v>41831.269999999997</v>
      </c>
    </row>
    <row r="39" spans="1:8" ht="25.5" x14ac:dyDescent="0.25">
      <c r="A39" s="5"/>
      <c r="B39" s="41">
        <v>56</v>
      </c>
      <c r="C39" s="23" t="s">
        <v>38</v>
      </c>
      <c r="D39" s="28" t="s">
        <v>124</v>
      </c>
      <c r="E39" s="30">
        <v>512</v>
      </c>
      <c r="F39" s="30">
        <v>512</v>
      </c>
      <c r="G39" s="34">
        <v>145580.59</v>
      </c>
      <c r="H39" s="34">
        <v>145580.59</v>
      </c>
    </row>
    <row r="40" spans="1:8" ht="25.5" x14ac:dyDescent="0.25">
      <c r="A40" s="5"/>
      <c r="B40" s="41">
        <v>57</v>
      </c>
      <c r="C40" s="23" t="s">
        <v>140</v>
      </c>
      <c r="D40" s="28" t="s">
        <v>124</v>
      </c>
      <c r="E40" s="30">
        <v>50</v>
      </c>
      <c r="F40" s="30">
        <v>50</v>
      </c>
      <c r="G40" s="34">
        <v>17607.099999999999</v>
      </c>
      <c r="H40" s="34">
        <v>17607.099999999999</v>
      </c>
    </row>
    <row r="41" spans="1:8" ht="25.5" x14ac:dyDescent="0.25">
      <c r="A41" s="5"/>
      <c r="B41" s="41">
        <v>59</v>
      </c>
      <c r="C41" s="23" t="s">
        <v>141</v>
      </c>
      <c r="D41" s="28" t="s">
        <v>124</v>
      </c>
      <c r="E41" s="30">
        <v>50</v>
      </c>
      <c r="F41" s="30">
        <v>50</v>
      </c>
      <c r="G41" s="34">
        <v>21717.19</v>
      </c>
      <c r="H41" s="34">
        <v>21717.19</v>
      </c>
    </row>
    <row r="42" spans="1:8" ht="25.5" x14ac:dyDescent="0.25">
      <c r="A42" s="5"/>
      <c r="B42" s="41">
        <v>61</v>
      </c>
      <c r="C42" s="23" t="s">
        <v>39</v>
      </c>
      <c r="D42" s="28" t="s">
        <v>124</v>
      </c>
      <c r="E42" s="30">
        <v>218</v>
      </c>
      <c r="F42" s="30">
        <v>218</v>
      </c>
      <c r="G42" s="34">
        <v>79164.2</v>
      </c>
      <c r="H42" s="34">
        <v>79164.2</v>
      </c>
    </row>
    <row r="43" spans="1:8" ht="25.5" x14ac:dyDescent="0.25">
      <c r="A43" s="5"/>
      <c r="B43" s="41">
        <v>62</v>
      </c>
      <c r="C43" s="23" t="s">
        <v>40</v>
      </c>
      <c r="D43" s="28" t="s">
        <v>124</v>
      </c>
      <c r="E43" s="30">
        <v>350</v>
      </c>
      <c r="F43" s="30">
        <v>350</v>
      </c>
      <c r="G43" s="34">
        <v>82819.960000000006</v>
      </c>
      <c r="H43" s="34">
        <v>82819.960000000006</v>
      </c>
    </row>
    <row r="44" spans="1:8" ht="25.5" x14ac:dyDescent="0.25">
      <c r="A44" s="5"/>
      <c r="B44" s="41">
        <v>65</v>
      </c>
      <c r="C44" s="23" t="s">
        <v>41</v>
      </c>
      <c r="D44" s="28" t="s">
        <v>124</v>
      </c>
      <c r="E44" s="30">
        <v>110</v>
      </c>
      <c r="F44" s="30">
        <v>110</v>
      </c>
      <c r="G44" s="34">
        <v>41543.199999999997</v>
      </c>
      <c r="H44" s="34">
        <v>41543.199999999997</v>
      </c>
    </row>
    <row r="45" spans="1:8" ht="25.5" x14ac:dyDescent="0.25">
      <c r="A45" s="5"/>
      <c r="B45" s="41">
        <v>72</v>
      </c>
      <c r="C45" s="23" t="s">
        <v>42</v>
      </c>
      <c r="D45" s="28" t="s">
        <v>124</v>
      </c>
      <c r="E45" s="30">
        <v>373</v>
      </c>
      <c r="F45" s="30">
        <v>373</v>
      </c>
      <c r="G45" s="34">
        <v>120018.02</v>
      </c>
      <c r="H45" s="34">
        <v>120018.02</v>
      </c>
    </row>
    <row r="46" spans="1:8" ht="51" x14ac:dyDescent="0.25">
      <c r="A46" s="5"/>
      <c r="B46" s="41">
        <v>78</v>
      </c>
      <c r="C46" s="23" t="s">
        <v>43</v>
      </c>
      <c r="D46" s="28" t="s">
        <v>124</v>
      </c>
      <c r="E46" s="30">
        <v>570</v>
      </c>
      <c r="F46" s="30">
        <v>570</v>
      </c>
      <c r="G46" s="34">
        <v>193394.04</v>
      </c>
      <c r="H46" s="34">
        <v>193394.04</v>
      </c>
    </row>
    <row r="47" spans="1:8" ht="63.75" x14ac:dyDescent="0.25">
      <c r="A47" s="5"/>
      <c r="B47" s="41">
        <v>80</v>
      </c>
      <c r="C47" s="23" t="s">
        <v>44</v>
      </c>
      <c r="D47" s="28" t="s">
        <v>124</v>
      </c>
      <c r="E47" s="30">
        <v>558</v>
      </c>
      <c r="F47" s="30">
        <v>558</v>
      </c>
      <c r="G47" s="34">
        <v>100932.17</v>
      </c>
      <c r="H47" s="34">
        <v>100932.17</v>
      </c>
    </row>
    <row r="48" spans="1:8" ht="76.5" x14ac:dyDescent="0.25">
      <c r="A48" s="5"/>
      <c r="B48" s="41">
        <v>81</v>
      </c>
      <c r="C48" s="23" t="s">
        <v>45</v>
      </c>
      <c r="D48" s="28" t="s">
        <v>124</v>
      </c>
      <c r="E48" s="30">
        <v>22</v>
      </c>
      <c r="F48" s="30">
        <v>22</v>
      </c>
      <c r="G48" s="34">
        <v>11309.85</v>
      </c>
      <c r="H48" s="34">
        <v>11309.85</v>
      </c>
    </row>
    <row r="49" spans="1:8" ht="63.75" x14ac:dyDescent="0.25">
      <c r="A49" s="5"/>
      <c r="B49" s="41">
        <v>82</v>
      </c>
      <c r="C49" s="23" t="s">
        <v>46</v>
      </c>
      <c r="D49" s="28" t="s">
        <v>124</v>
      </c>
      <c r="E49" s="30">
        <v>84</v>
      </c>
      <c r="F49" s="30">
        <v>84</v>
      </c>
      <c r="G49" s="34">
        <v>12193.24</v>
      </c>
      <c r="H49" s="34">
        <v>12193.24</v>
      </c>
    </row>
    <row r="50" spans="1:8" ht="51" x14ac:dyDescent="0.25">
      <c r="A50" s="5"/>
      <c r="B50" s="21"/>
      <c r="C50" s="21" t="s">
        <v>47</v>
      </c>
      <c r="D50" s="26" t="s">
        <v>124</v>
      </c>
      <c r="E50" s="27">
        <v>546007</v>
      </c>
      <c r="F50" s="27">
        <v>546007</v>
      </c>
      <c r="G50" s="33">
        <v>139392337.37</v>
      </c>
      <c r="H50" s="33">
        <v>139392337.37</v>
      </c>
    </row>
    <row r="51" spans="1:8" ht="25.5" x14ac:dyDescent="0.25">
      <c r="A51" s="5"/>
      <c r="B51" s="41">
        <v>85</v>
      </c>
      <c r="C51" s="23" t="s">
        <v>48</v>
      </c>
      <c r="D51" s="28" t="s">
        <v>124</v>
      </c>
      <c r="E51" s="29">
        <v>12768</v>
      </c>
      <c r="F51" s="29">
        <v>12768</v>
      </c>
      <c r="G51" s="34">
        <v>5288987.37</v>
      </c>
      <c r="H51" s="34">
        <v>5288987.37</v>
      </c>
    </row>
    <row r="52" spans="1:8" ht="25.5" x14ac:dyDescent="0.25">
      <c r="A52" s="5"/>
      <c r="B52" s="41">
        <v>86</v>
      </c>
      <c r="C52" s="23" t="s">
        <v>49</v>
      </c>
      <c r="D52" s="28" t="s">
        <v>124</v>
      </c>
      <c r="E52" s="29">
        <v>1559</v>
      </c>
      <c r="F52" s="29">
        <v>1559</v>
      </c>
      <c r="G52" s="34">
        <v>1688772.24</v>
      </c>
      <c r="H52" s="34">
        <v>1688772.24</v>
      </c>
    </row>
    <row r="53" spans="1:8" ht="25.5" x14ac:dyDescent="0.25">
      <c r="A53" s="5"/>
      <c r="B53" s="41">
        <v>87</v>
      </c>
      <c r="C53" s="23" t="s">
        <v>50</v>
      </c>
      <c r="D53" s="28" t="s">
        <v>124</v>
      </c>
      <c r="E53" s="29">
        <v>2736</v>
      </c>
      <c r="F53" s="29">
        <v>2736</v>
      </c>
      <c r="G53" s="34">
        <v>173502.16</v>
      </c>
      <c r="H53" s="34">
        <v>173502.16</v>
      </c>
    </row>
    <row r="54" spans="1:8" ht="25.5" x14ac:dyDescent="0.25">
      <c r="A54" s="5"/>
      <c r="B54" s="41">
        <v>89</v>
      </c>
      <c r="C54" s="23" t="s">
        <v>51</v>
      </c>
      <c r="D54" s="28" t="s">
        <v>124</v>
      </c>
      <c r="E54" s="30">
        <v>50</v>
      </c>
      <c r="F54" s="30">
        <v>50</v>
      </c>
      <c r="G54" s="34">
        <v>8836.68</v>
      </c>
      <c r="H54" s="34">
        <v>8836.68</v>
      </c>
    </row>
    <row r="55" spans="1:8" ht="25.5" x14ac:dyDescent="0.25">
      <c r="A55" s="5"/>
      <c r="B55" s="41">
        <v>90</v>
      </c>
      <c r="C55" s="23" t="s">
        <v>52</v>
      </c>
      <c r="D55" s="28" t="s">
        <v>124</v>
      </c>
      <c r="E55" s="30">
        <v>50</v>
      </c>
      <c r="F55" s="30">
        <v>50</v>
      </c>
      <c r="G55" s="34">
        <v>23815.599999999999</v>
      </c>
      <c r="H55" s="34">
        <v>23815.599999999999</v>
      </c>
    </row>
    <row r="56" spans="1:8" ht="25.5" x14ac:dyDescent="0.25">
      <c r="A56" s="5"/>
      <c r="B56" s="41">
        <v>91</v>
      </c>
      <c r="C56" s="23" t="s">
        <v>53</v>
      </c>
      <c r="D56" s="28" t="s">
        <v>124</v>
      </c>
      <c r="E56" s="30">
        <v>190</v>
      </c>
      <c r="F56" s="30">
        <v>190</v>
      </c>
      <c r="G56" s="34">
        <v>255575.22</v>
      </c>
      <c r="H56" s="34">
        <v>255575.22</v>
      </c>
    </row>
    <row r="57" spans="1:8" ht="25.5" x14ac:dyDescent="0.25">
      <c r="A57" s="5"/>
      <c r="B57" s="41">
        <v>92</v>
      </c>
      <c r="C57" s="23" t="s">
        <v>54</v>
      </c>
      <c r="D57" s="28" t="s">
        <v>124</v>
      </c>
      <c r="E57" s="29">
        <v>1040</v>
      </c>
      <c r="F57" s="29">
        <v>1040</v>
      </c>
      <c r="G57" s="34">
        <v>153762.03</v>
      </c>
      <c r="H57" s="34">
        <v>153762.03</v>
      </c>
    </row>
    <row r="58" spans="1:8" ht="25.5" x14ac:dyDescent="0.25">
      <c r="A58" s="5"/>
      <c r="B58" s="41">
        <v>93</v>
      </c>
      <c r="C58" s="23" t="s">
        <v>55</v>
      </c>
      <c r="D58" s="28" t="s">
        <v>124</v>
      </c>
      <c r="E58" s="30">
        <v>610</v>
      </c>
      <c r="F58" s="30">
        <v>610</v>
      </c>
      <c r="G58" s="34">
        <v>625645.93000000005</v>
      </c>
      <c r="H58" s="34">
        <v>625645.93000000005</v>
      </c>
    </row>
    <row r="59" spans="1:8" ht="25.5" x14ac:dyDescent="0.25">
      <c r="A59" s="5"/>
      <c r="B59" s="41">
        <v>94</v>
      </c>
      <c r="C59" s="23" t="s">
        <v>56</v>
      </c>
      <c r="D59" s="28" t="s">
        <v>124</v>
      </c>
      <c r="E59" s="30">
        <v>610</v>
      </c>
      <c r="F59" s="30">
        <v>610</v>
      </c>
      <c r="G59" s="34">
        <v>956999.76</v>
      </c>
      <c r="H59" s="34">
        <v>956999.76</v>
      </c>
    </row>
    <row r="60" spans="1:8" ht="25.5" x14ac:dyDescent="0.25">
      <c r="A60" s="5"/>
      <c r="B60" s="41">
        <v>95</v>
      </c>
      <c r="C60" s="23" t="s">
        <v>57</v>
      </c>
      <c r="D60" s="28" t="s">
        <v>124</v>
      </c>
      <c r="E60" s="30">
        <v>600</v>
      </c>
      <c r="F60" s="30">
        <v>600</v>
      </c>
      <c r="G60" s="34">
        <v>257695.27</v>
      </c>
      <c r="H60" s="34">
        <v>257695.27</v>
      </c>
    </row>
    <row r="61" spans="1:8" ht="25.5" x14ac:dyDescent="0.25">
      <c r="A61" s="5"/>
      <c r="B61" s="41">
        <v>96</v>
      </c>
      <c r="C61" s="23" t="s">
        <v>58</v>
      </c>
      <c r="D61" s="28" t="s">
        <v>124</v>
      </c>
      <c r="E61" s="30">
        <v>30</v>
      </c>
      <c r="F61" s="30">
        <v>30</v>
      </c>
      <c r="G61" s="34">
        <v>32339.15</v>
      </c>
      <c r="H61" s="34">
        <v>32339.15</v>
      </c>
    </row>
    <row r="62" spans="1:8" ht="25.5" x14ac:dyDescent="0.25">
      <c r="A62" s="5"/>
      <c r="B62" s="41">
        <v>97</v>
      </c>
      <c r="C62" s="23" t="s">
        <v>59</v>
      </c>
      <c r="D62" s="28" t="s">
        <v>124</v>
      </c>
      <c r="E62" s="29">
        <v>212711</v>
      </c>
      <c r="F62" s="29">
        <v>212711</v>
      </c>
      <c r="G62" s="34">
        <v>38625207.530000001</v>
      </c>
      <c r="H62" s="34">
        <v>38625207.530000001</v>
      </c>
    </row>
    <row r="63" spans="1:8" ht="25.5" x14ac:dyDescent="0.25">
      <c r="A63" s="5"/>
      <c r="B63" s="41">
        <v>98</v>
      </c>
      <c r="C63" s="23" t="s">
        <v>60</v>
      </c>
      <c r="D63" s="28" t="s">
        <v>124</v>
      </c>
      <c r="E63" s="29">
        <v>2048</v>
      </c>
      <c r="F63" s="29">
        <v>2048</v>
      </c>
      <c r="G63" s="34">
        <v>929872.63</v>
      </c>
      <c r="H63" s="34">
        <v>929872.63</v>
      </c>
    </row>
    <row r="64" spans="1:8" ht="25.5" x14ac:dyDescent="0.25">
      <c r="A64" s="5"/>
      <c r="B64" s="41">
        <v>99</v>
      </c>
      <c r="C64" s="23" t="s">
        <v>61</v>
      </c>
      <c r="D64" s="28" t="s">
        <v>124</v>
      </c>
      <c r="E64" s="29">
        <v>212724</v>
      </c>
      <c r="F64" s="29">
        <v>212724</v>
      </c>
      <c r="G64" s="34">
        <v>39274444</v>
      </c>
      <c r="H64" s="34">
        <v>39274444</v>
      </c>
    </row>
    <row r="65" spans="1:8" ht="25.5" x14ac:dyDescent="0.25">
      <c r="A65" s="5"/>
      <c r="B65" s="41">
        <v>100</v>
      </c>
      <c r="C65" s="23" t="s">
        <v>62</v>
      </c>
      <c r="D65" s="28" t="s">
        <v>124</v>
      </c>
      <c r="E65" s="30">
        <v>450</v>
      </c>
      <c r="F65" s="30">
        <v>450</v>
      </c>
      <c r="G65" s="34">
        <v>234573.63</v>
      </c>
      <c r="H65" s="34">
        <v>234573.63</v>
      </c>
    </row>
    <row r="66" spans="1:8" ht="25.5" x14ac:dyDescent="0.25">
      <c r="A66" s="5"/>
      <c r="B66" s="41">
        <v>101</v>
      </c>
      <c r="C66" s="23" t="s">
        <v>63</v>
      </c>
      <c r="D66" s="28" t="s">
        <v>124</v>
      </c>
      <c r="E66" s="30">
        <v>40</v>
      </c>
      <c r="F66" s="30">
        <v>40</v>
      </c>
      <c r="G66" s="34">
        <v>38778.07</v>
      </c>
      <c r="H66" s="34">
        <v>38778.07</v>
      </c>
    </row>
    <row r="67" spans="1:8" ht="25.5" x14ac:dyDescent="0.25">
      <c r="A67" s="5"/>
      <c r="B67" s="41">
        <v>102</v>
      </c>
      <c r="C67" s="23" t="s">
        <v>64</v>
      </c>
      <c r="D67" s="28" t="s">
        <v>124</v>
      </c>
      <c r="E67" s="29">
        <v>4450</v>
      </c>
      <c r="F67" s="29">
        <v>4450</v>
      </c>
      <c r="G67" s="34">
        <v>922440.06</v>
      </c>
      <c r="H67" s="34">
        <v>922440.06</v>
      </c>
    </row>
    <row r="68" spans="1:8" ht="25.5" x14ac:dyDescent="0.25">
      <c r="A68" s="5"/>
      <c r="B68" s="41">
        <v>103</v>
      </c>
      <c r="C68" s="23" t="s">
        <v>65</v>
      </c>
      <c r="D68" s="28" t="s">
        <v>124</v>
      </c>
      <c r="E68" s="29">
        <v>3147</v>
      </c>
      <c r="F68" s="29">
        <v>3147</v>
      </c>
      <c r="G68" s="34">
        <v>3044487.32</v>
      </c>
      <c r="H68" s="34">
        <v>3044487.32</v>
      </c>
    </row>
    <row r="69" spans="1:8" ht="25.5" x14ac:dyDescent="0.25">
      <c r="A69" s="5"/>
      <c r="B69" s="41">
        <v>104</v>
      </c>
      <c r="C69" s="23" t="s">
        <v>66</v>
      </c>
      <c r="D69" s="28" t="s">
        <v>124</v>
      </c>
      <c r="E69" s="30">
        <v>955</v>
      </c>
      <c r="F69" s="30">
        <v>955</v>
      </c>
      <c r="G69" s="34">
        <v>795976.4</v>
      </c>
      <c r="H69" s="34">
        <v>795976.4</v>
      </c>
    </row>
    <row r="70" spans="1:8" ht="25.5" x14ac:dyDescent="0.25">
      <c r="A70" s="5"/>
      <c r="B70" s="41">
        <v>105</v>
      </c>
      <c r="C70" s="23" t="s">
        <v>67</v>
      </c>
      <c r="D70" s="28" t="s">
        <v>124</v>
      </c>
      <c r="E70" s="30">
        <v>100</v>
      </c>
      <c r="F70" s="30">
        <v>100</v>
      </c>
      <c r="G70" s="34">
        <v>97378.64</v>
      </c>
      <c r="H70" s="34">
        <v>97378.64</v>
      </c>
    </row>
    <row r="71" spans="1:8" ht="25.5" x14ac:dyDescent="0.25">
      <c r="A71" s="5"/>
      <c r="B71" s="41">
        <v>106</v>
      </c>
      <c r="C71" s="23" t="s">
        <v>68</v>
      </c>
      <c r="D71" s="28" t="s">
        <v>124</v>
      </c>
      <c r="E71" s="30">
        <v>760</v>
      </c>
      <c r="F71" s="30">
        <v>760</v>
      </c>
      <c r="G71" s="34">
        <v>116378.33</v>
      </c>
      <c r="H71" s="34">
        <v>116378.33</v>
      </c>
    </row>
    <row r="72" spans="1:8" ht="25.5" x14ac:dyDescent="0.25">
      <c r="A72" s="5"/>
      <c r="B72" s="41">
        <v>107</v>
      </c>
      <c r="C72" s="23" t="s">
        <v>69</v>
      </c>
      <c r="D72" s="28" t="s">
        <v>124</v>
      </c>
      <c r="E72" s="29">
        <v>54472</v>
      </c>
      <c r="F72" s="29">
        <v>54472</v>
      </c>
      <c r="G72" s="34">
        <v>27127417.609999999</v>
      </c>
      <c r="H72" s="34">
        <v>27127417.609999999</v>
      </c>
    </row>
    <row r="73" spans="1:8" ht="25.5" x14ac:dyDescent="0.25">
      <c r="A73" s="5"/>
      <c r="B73" s="41">
        <v>108</v>
      </c>
      <c r="C73" s="23" t="s">
        <v>70</v>
      </c>
      <c r="D73" s="28" t="s">
        <v>124</v>
      </c>
      <c r="E73" s="30">
        <v>50</v>
      </c>
      <c r="F73" s="30">
        <v>50</v>
      </c>
      <c r="G73" s="34">
        <v>48916.08</v>
      </c>
      <c r="H73" s="34">
        <v>48916.08</v>
      </c>
    </row>
    <row r="74" spans="1:8" ht="25.5" x14ac:dyDescent="0.25">
      <c r="A74" s="5"/>
      <c r="B74" s="41">
        <v>109</v>
      </c>
      <c r="C74" s="23" t="s">
        <v>71</v>
      </c>
      <c r="D74" s="28" t="s">
        <v>124</v>
      </c>
      <c r="E74" s="29">
        <v>7925</v>
      </c>
      <c r="F74" s="29">
        <v>7925</v>
      </c>
      <c r="G74" s="34">
        <v>7040805.9400000004</v>
      </c>
      <c r="H74" s="34">
        <v>7040805.9400000004</v>
      </c>
    </row>
    <row r="75" spans="1:8" ht="38.25" x14ac:dyDescent="0.25">
      <c r="A75" s="5"/>
      <c r="B75" s="41">
        <v>110</v>
      </c>
      <c r="C75" s="23" t="s">
        <v>72</v>
      </c>
      <c r="D75" s="28" t="s">
        <v>124</v>
      </c>
      <c r="E75" s="29">
        <v>3700</v>
      </c>
      <c r="F75" s="29">
        <v>3700</v>
      </c>
      <c r="G75" s="34">
        <v>2274018.16</v>
      </c>
      <c r="H75" s="34">
        <v>2274018.16</v>
      </c>
    </row>
    <row r="76" spans="1:8" ht="25.5" x14ac:dyDescent="0.25">
      <c r="A76" s="5"/>
      <c r="B76" s="41">
        <v>111</v>
      </c>
      <c r="C76" s="23" t="s">
        <v>73</v>
      </c>
      <c r="D76" s="28" t="s">
        <v>124</v>
      </c>
      <c r="E76" s="29">
        <v>1250</v>
      </c>
      <c r="F76" s="29">
        <v>1250</v>
      </c>
      <c r="G76" s="34">
        <v>744398.59</v>
      </c>
      <c r="H76" s="34">
        <v>744398.59</v>
      </c>
    </row>
    <row r="77" spans="1:8" ht="25.5" x14ac:dyDescent="0.25">
      <c r="A77" s="5"/>
      <c r="B77" s="41">
        <v>112</v>
      </c>
      <c r="C77" s="23" t="s">
        <v>74</v>
      </c>
      <c r="D77" s="28" t="s">
        <v>124</v>
      </c>
      <c r="E77" s="29">
        <v>4976</v>
      </c>
      <c r="F77" s="29">
        <v>4976</v>
      </c>
      <c r="G77" s="34">
        <v>716053.23</v>
      </c>
      <c r="H77" s="34">
        <v>716053.23</v>
      </c>
    </row>
    <row r="78" spans="1:8" ht="25.5" x14ac:dyDescent="0.25">
      <c r="A78" s="5"/>
      <c r="B78" s="41">
        <v>113</v>
      </c>
      <c r="C78" s="23" t="s">
        <v>75</v>
      </c>
      <c r="D78" s="28" t="s">
        <v>124</v>
      </c>
      <c r="E78" s="30">
        <v>900</v>
      </c>
      <c r="F78" s="30">
        <v>900</v>
      </c>
      <c r="G78" s="34">
        <v>250722.04</v>
      </c>
      <c r="H78" s="34">
        <v>250722.04</v>
      </c>
    </row>
    <row r="79" spans="1:8" ht="25.5" x14ac:dyDescent="0.25">
      <c r="A79" s="5"/>
      <c r="B79" s="41">
        <v>114</v>
      </c>
      <c r="C79" s="23" t="s">
        <v>76</v>
      </c>
      <c r="D79" s="28" t="s">
        <v>124</v>
      </c>
      <c r="E79" s="30">
        <v>800</v>
      </c>
      <c r="F79" s="30">
        <v>800</v>
      </c>
      <c r="G79" s="34">
        <v>443429.32</v>
      </c>
      <c r="H79" s="34">
        <v>443429.32</v>
      </c>
    </row>
    <row r="80" spans="1:8" ht="25.5" x14ac:dyDescent="0.25">
      <c r="A80" s="5"/>
      <c r="B80" s="41">
        <v>115</v>
      </c>
      <c r="C80" s="23" t="s">
        <v>77</v>
      </c>
      <c r="D80" s="28" t="s">
        <v>124</v>
      </c>
      <c r="E80" s="30">
        <v>120</v>
      </c>
      <c r="F80" s="30">
        <v>120</v>
      </c>
      <c r="G80" s="34">
        <v>102532.95</v>
      </c>
      <c r="H80" s="34">
        <v>102532.95</v>
      </c>
    </row>
    <row r="81" spans="1:8" ht="38.25" x14ac:dyDescent="0.25">
      <c r="A81" s="5"/>
      <c r="B81" s="41">
        <v>116</v>
      </c>
      <c r="C81" s="23" t="s">
        <v>78</v>
      </c>
      <c r="D81" s="28" t="s">
        <v>124</v>
      </c>
      <c r="E81" s="30">
        <v>720</v>
      </c>
      <c r="F81" s="30">
        <v>720</v>
      </c>
      <c r="G81" s="34">
        <v>201395.89</v>
      </c>
      <c r="H81" s="34">
        <v>201395.89</v>
      </c>
    </row>
    <row r="82" spans="1:8" ht="25.5" x14ac:dyDescent="0.25">
      <c r="A82" s="5"/>
      <c r="B82" s="41">
        <v>117</v>
      </c>
      <c r="C82" s="23" t="s">
        <v>79</v>
      </c>
      <c r="D82" s="28" t="s">
        <v>124</v>
      </c>
      <c r="E82" s="30">
        <v>20</v>
      </c>
      <c r="F82" s="30">
        <v>20</v>
      </c>
      <c r="G82" s="34">
        <v>19121.830000000002</v>
      </c>
      <c r="H82" s="34">
        <v>19121.830000000002</v>
      </c>
    </row>
    <row r="83" spans="1:8" ht="25.5" x14ac:dyDescent="0.25">
      <c r="A83" s="5"/>
      <c r="B83" s="41">
        <v>119</v>
      </c>
      <c r="C83" s="23" t="s">
        <v>80</v>
      </c>
      <c r="D83" s="28" t="s">
        <v>124</v>
      </c>
      <c r="E83" s="29">
        <v>3190</v>
      </c>
      <c r="F83" s="29">
        <v>3190</v>
      </c>
      <c r="G83" s="34">
        <v>2538319.31</v>
      </c>
      <c r="H83" s="34">
        <v>2538319.31</v>
      </c>
    </row>
    <row r="84" spans="1:8" ht="25.5" x14ac:dyDescent="0.25">
      <c r="A84" s="5"/>
      <c r="B84" s="41">
        <v>121</v>
      </c>
      <c r="C84" s="23" t="s">
        <v>81</v>
      </c>
      <c r="D84" s="28" t="s">
        <v>124</v>
      </c>
      <c r="E84" s="29">
        <v>2980</v>
      </c>
      <c r="F84" s="29">
        <v>2980</v>
      </c>
      <c r="G84" s="34">
        <v>2387571.86</v>
      </c>
      <c r="H84" s="34">
        <v>2387571.86</v>
      </c>
    </row>
    <row r="85" spans="1:8" ht="25.5" x14ac:dyDescent="0.25">
      <c r="A85" s="5"/>
      <c r="B85" s="41">
        <v>122</v>
      </c>
      <c r="C85" s="23" t="s">
        <v>82</v>
      </c>
      <c r="D85" s="28" t="s">
        <v>124</v>
      </c>
      <c r="E85" s="29">
        <v>2985</v>
      </c>
      <c r="F85" s="29">
        <v>2985</v>
      </c>
      <c r="G85" s="34">
        <v>620499.34</v>
      </c>
      <c r="H85" s="34">
        <v>620499.34</v>
      </c>
    </row>
    <row r="86" spans="1:8" ht="25.5" x14ac:dyDescent="0.25">
      <c r="A86" s="5"/>
      <c r="B86" s="41">
        <v>123</v>
      </c>
      <c r="C86" s="23" t="s">
        <v>83</v>
      </c>
      <c r="D86" s="28" t="s">
        <v>124</v>
      </c>
      <c r="E86" s="30">
        <v>45</v>
      </c>
      <c r="F86" s="30">
        <v>45</v>
      </c>
      <c r="G86" s="34">
        <v>23645.34</v>
      </c>
      <c r="H86" s="34">
        <v>23645.34</v>
      </c>
    </row>
    <row r="87" spans="1:8" ht="25.5" x14ac:dyDescent="0.25">
      <c r="A87" s="5"/>
      <c r="B87" s="41">
        <v>124</v>
      </c>
      <c r="C87" s="23" t="s">
        <v>84</v>
      </c>
      <c r="D87" s="28" t="s">
        <v>124</v>
      </c>
      <c r="E87" s="30">
        <v>20</v>
      </c>
      <c r="F87" s="30">
        <v>20</v>
      </c>
      <c r="G87" s="34">
        <v>17617.419999999998</v>
      </c>
      <c r="H87" s="34">
        <v>17617.419999999998</v>
      </c>
    </row>
    <row r="88" spans="1:8" ht="25.5" x14ac:dyDescent="0.25">
      <c r="A88" s="5"/>
      <c r="B88" s="41">
        <v>125</v>
      </c>
      <c r="C88" s="23" t="s">
        <v>85</v>
      </c>
      <c r="D88" s="28" t="s">
        <v>124</v>
      </c>
      <c r="E88" s="29">
        <v>1738</v>
      </c>
      <c r="F88" s="29">
        <v>1738</v>
      </c>
      <c r="G88" s="34">
        <v>321840.36</v>
      </c>
      <c r="H88" s="34">
        <v>321840.36</v>
      </c>
    </row>
    <row r="89" spans="1:8" ht="25.5" x14ac:dyDescent="0.25">
      <c r="A89" s="5"/>
      <c r="B89" s="41">
        <v>140</v>
      </c>
      <c r="C89" s="23" t="s">
        <v>86</v>
      </c>
      <c r="D89" s="28" t="s">
        <v>124</v>
      </c>
      <c r="E89" s="29">
        <v>1288</v>
      </c>
      <c r="F89" s="29">
        <v>1288</v>
      </c>
      <c r="G89" s="34">
        <v>616413.53</v>
      </c>
      <c r="H89" s="34">
        <v>616413.53</v>
      </c>
    </row>
    <row r="90" spans="1:8" ht="25.5" x14ac:dyDescent="0.25">
      <c r="A90" s="5"/>
      <c r="B90" s="41">
        <v>141</v>
      </c>
      <c r="C90" s="23" t="s">
        <v>87</v>
      </c>
      <c r="D90" s="28" t="s">
        <v>124</v>
      </c>
      <c r="E90" s="30">
        <v>200</v>
      </c>
      <c r="F90" s="30">
        <v>200</v>
      </c>
      <c r="G90" s="34">
        <v>160424.23000000001</v>
      </c>
      <c r="H90" s="34">
        <v>160424.23000000001</v>
      </c>
    </row>
    <row r="91" spans="1:8" ht="25.5" x14ac:dyDescent="0.25">
      <c r="A91" s="5"/>
      <c r="B91" s="41">
        <v>142</v>
      </c>
      <c r="C91" s="23" t="s">
        <v>88</v>
      </c>
      <c r="D91" s="28" t="s">
        <v>124</v>
      </c>
      <c r="E91" s="29">
        <v>1000</v>
      </c>
      <c r="F91" s="29">
        <v>1000</v>
      </c>
      <c r="G91" s="34">
        <v>191726.32</v>
      </c>
      <c r="H91" s="34">
        <v>191726.32</v>
      </c>
    </row>
    <row r="92" spans="1:8" ht="51" x14ac:dyDescent="0.25">
      <c r="A92" s="5"/>
      <c r="B92" s="21"/>
      <c r="C92" s="21" t="s">
        <v>89</v>
      </c>
      <c r="D92" s="26" t="s">
        <v>124</v>
      </c>
      <c r="E92" s="27">
        <v>6453299</v>
      </c>
      <c r="F92" s="27">
        <v>6453299</v>
      </c>
      <c r="G92" s="33">
        <v>250957961.78</v>
      </c>
      <c r="H92" s="33">
        <v>250957961.78</v>
      </c>
    </row>
    <row r="93" spans="1:8" ht="25.5" x14ac:dyDescent="0.25">
      <c r="A93" s="5"/>
      <c r="B93" s="41">
        <v>153</v>
      </c>
      <c r="C93" s="23" t="s">
        <v>90</v>
      </c>
      <c r="D93" s="28" t="s">
        <v>124</v>
      </c>
      <c r="E93" s="29">
        <v>428897</v>
      </c>
      <c r="F93" s="29">
        <v>428897</v>
      </c>
      <c r="G93" s="34">
        <v>38068791.539999999</v>
      </c>
      <c r="H93" s="34">
        <v>38068791.539999999</v>
      </c>
    </row>
    <row r="94" spans="1:8" ht="25.5" x14ac:dyDescent="0.25">
      <c r="A94" s="5"/>
      <c r="B94" s="41">
        <v>154</v>
      </c>
      <c r="C94" s="23" t="s">
        <v>91</v>
      </c>
      <c r="D94" s="28" t="s">
        <v>124</v>
      </c>
      <c r="E94" s="29">
        <v>407244</v>
      </c>
      <c r="F94" s="29">
        <v>407244</v>
      </c>
      <c r="G94" s="34">
        <v>32659610.09</v>
      </c>
      <c r="H94" s="34">
        <v>32659610.09</v>
      </c>
    </row>
    <row r="95" spans="1:8" ht="25.5" x14ac:dyDescent="0.25">
      <c r="A95" s="5"/>
      <c r="B95" s="41">
        <v>156</v>
      </c>
      <c r="C95" s="23" t="s">
        <v>92</v>
      </c>
      <c r="D95" s="28" t="s">
        <v>124</v>
      </c>
      <c r="E95" s="30">
        <v>26</v>
      </c>
      <c r="F95" s="30">
        <v>26</v>
      </c>
      <c r="G95" s="34">
        <v>2236.86</v>
      </c>
      <c r="H95" s="34">
        <v>2236.86</v>
      </c>
    </row>
    <row r="96" spans="1:8" ht="25.5" x14ac:dyDescent="0.25">
      <c r="A96" s="5"/>
      <c r="B96" s="41">
        <v>157</v>
      </c>
      <c r="C96" s="23" t="s">
        <v>93</v>
      </c>
      <c r="D96" s="28" t="s">
        <v>124</v>
      </c>
      <c r="E96" s="29">
        <v>245260</v>
      </c>
      <c r="F96" s="29">
        <v>245260</v>
      </c>
      <c r="G96" s="34">
        <v>21797687.789999999</v>
      </c>
      <c r="H96" s="34">
        <v>21797687.789999999</v>
      </c>
    </row>
    <row r="97" spans="1:8" ht="25.5" x14ac:dyDescent="0.25">
      <c r="A97" s="5"/>
      <c r="B97" s="41">
        <v>158</v>
      </c>
      <c r="C97" s="23" t="s">
        <v>94</v>
      </c>
      <c r="D97" s="28" t="s">
        <v>124</v>
      </c>
      <c r="E97" s="29">
        <v>228930</v>
      </c>
      <c r="F97" s="29">
        <v>228930</v>
      </c>
      <c r="G97" s="34">
        <v>18369089.739999998</v>
      </c>
      <c r="H97" s="34">
        <v>18369089.739999998</v>
      </c>
    </row>
    <row r="98" spans="1:8" ht="25.5" x14ac:dyDescent="0.25">
      <c r="A98" s="5"/>
      <c r="B98" s="41">
        <v>159</v>
      </c>
      <c r="C98" s="23" t="s">
        <v>95</v>
      </c>
      <c r="D98" s="28" t="s">
        <v>124</v>
      </c>
      <c r="E98" s="29">
        <v>8352</v>
      </c>
      <c r="F98" s="29">
        <v>8352</v>
      </c>
      <c r="G98" s="34">
        <v>741912.41</v>
      </c>
      <c r="H98" s="34">
        <v>741912.41</v>
      </c>
    </row>
    <row r="99" spans="1:8" ht="25.5" x14ac:dyDescent="0.25">
      <c r="A99" s="5"/>
      <c r="B99" s="41">
        <v>161</v>
      </c>
      <c r="C99" s="23" t="s">
        <v>96</v>
      </c>
      <c r="D99" s="28" t="s">
        <v>124</v>
      </c>
      <c r="E99" s="30">
        <v>18</v>
      </c>
      <c r="F99" s="30">
        <v>18</v>
      </c>
      <c r="G99" s="34">
        <v>1544.02</v>
      </c>
      <c r="H99" s="34">
        <v>1544.02</v>
      </c>
    </row>
    <row r="100" spans="1:8" ht="25.5" x14ac:dyDescent="0.25">
      <c r="A100" s="5"/>
      <c r="B100" s="41">
        <v>162</v>
      </c>
      <c r="C100" s="23" t="s">
        <v>97</v>
      </c>
      <c r="D100" s="28" t="s">
        <v>124</v>
      </c>
      <c r="E100" s="29">
        <v>107511</v>
      </c>
      <c r="F100" s="29">
        <v>107511</v>
      </c>
      <c r="G100" s="34">
        <v>9674483.5299999993</v>
      </c>
      <c r="H100" s="34">
        <v>9674483.5299999993</v>
      </c>
    </row>
    <row r="101" spans="1:8" ht="25.5" x14ac:dyDescent="0.25">
      <c r="A101" s="5"/>
      <c r="B101" s="41">
        <v>163</v>
      </c>
      <c r="C101" s="23" t="s">
        <v>98</v>
      </c>
      <c r="D101" s="28" t="s">
        <v>124</v>
      </c>
      <c r="E101" s="29">
        <v>7582</v>
      </c>
      <c r="F101" s="29">
        <v>7582</v>
      </c>
      <c r="G101" s="34">
        <v>609047.03</v>
      </c>
      <c r="H101" s="34">
        <v>609047.03</v>
      </c>
    </row>
    <row r="102" spans="1:8" ht="25.5" x14ac:dyDescent="0.25">
      <c r="A102" s="5"/>
      <c r="B102" s="41">
        <v>164</v>
      </c>
      <c r="C102" s="23" t="s">
        <v>99</v>
      </c>
      <c r="D102" s="28" t="s">
        <v>124</v>
      </c>
      <c r="E102" s="29">
        <v>1513</v>
      </c>
      <c r="F102" s="29">
        <v>1513</v>
      </c>
      <c r="G102" s="34">
        <v>135830.13</v>
      </c>
      <c r="H102" s="34">
        <v>135830.13</v>
      </c>
    </row>
    <row r="103" spans="1:8" ht="25.5" x14ac:dyDescent="0.25">
      <c r="A103" s="5"/>
      <c r="B103" s="41">
        <v>166</v>
      </c>
      <c r="C103" s="23" t="s">
        <v>100</v>
      </c>
      <c r="D103" s="28" t="s">
        <v>124</v>
      </c>
      <c r="E103" s="30">
        <v>8</v>
      </c>
      <c r="F103" s="30">
        <v>8</v>
      </c>
      <c r="G103" s="35">
        <v>705.24</v>
      </c>
      <c r="H103" s="35">
        <v>705.24</v>
      </c>
    </row>
    <row r="104" spans="1:8" ht="25.5" x14ac:dyDescent="0.25">
      <c r="A104" s="5"/>
      <c r="B104" s="41">
        <v>167</v>
      </c>
      <c r="C104" s="23" t="s">
        <v>142</v>
      </c>
      <c r="D104" s="28" t="s">
        <v>124</v>
      </c>
      <c r="E104" s="29">
        <v>3400</v>
      </c>
      <c r="F104" s="29">
        <v>3400</v>
      </c>
      <c r="G104" s="34">
        <v>279441.76</v>
      </c>
      <c r="H104" s="34">
        <v>279441.76</v>
      </c>
    </row>
    <row r="105" spans="1:8" ht="25.5" x14ac:dyDescent="0.25">
      <c r="A105" s="5"/>
      <c r="B105" s="41">
        <v>174</v>
      </c>
      <c r="C105" s="23" t="s">
        <v>143</v>
      </c>
      <c r="D105" s="28" t="s">
        <v>124</v>
      </c>
      <c r="E105" s="29">
        <v>42700</v>
      </c>
      <c r="F105" s="29">
        <v>42700</v>
      </c>
      <c r="G105" s="34">
        <v>3428304.51</v>
      </c>
      <c r="H105" s="34">
        <v>3428304.51</v>
      </c>
    </row>
    <row r="106" spans="1:8" ht="25.5" x14ac:dyDescent="0.25">
      <c r="A106" s="5"/>
      <c r="B106" s="41">
        <v>177</v>
      </c>
      <c r="C106" s="23" t="s">
        <v>101</v>
      </c>
      <c r="D106" s="28" t="s">
        <v>124</v>
      </c>
      <c r="E106" s="29">
        <v>508609</v>
      </c>
      <c r="F106" s="29">
        <v>508609</v>
      </c>
      <c r="G106" s="34">
        <v>41176687.229999997</v>
      </c>
      <c r="H106" s="34">
        <v>41176687.229999997</v>
      </c>
    </row>
    <row r="107" spans="1:8" ht="25.5" x14ac:dyDescent="0.25">
      <c r="A107" s="5"/>
      <c r="B107" s="41">
        <v>179</v>
      </c>
      <c r="C107" s="23" t="s">
        <v>102</v>
      </c>
      <c r="D107" s="28" t="s">
        <v>124</v>
      </c>
      <c r="E107" s="29">
        <v>73681</v>
      </c>
      <c r="F107" s="29">
        <v>73681</v>
      </c>
      <c r="G107" s="34">
        <v>6507323.2199999997</v>
      </c>
      <c r="H107" s="34">
        <v>6507323.2199999997</v>
      </c>
    </row>
    <row r="108" spans="1:8" ht="25.5" x14ac:dyDescent="0.25">
      <c r="A108" s="5"/>
      <c r="B108" s="41">
        <v>180</v>
      </c>
      <c r="C108" s="23" t="s">
        <v>103</v>
      </c>
      <c r="D108" s="28" t="s">
        <v>124</v>
      </c>
      <c r="E108" s="30">
        <v>6</v>
      </c>
      <c r="F108" s="30">
        <v>6</v>
      </c>
      <c r="G108" s="35">
        <v>494.91</v>
      </c>
      <c r="H108" s="35">
        <v>494.91</v>
      </c>
    </row>
    <row r="109" spans="1:8" ht="25.5" x14ac:dyDescent="0.25">
      <c r="A109" s="5"/>
      <c r="B109" s="41">
        <v>181</v>
      </c>
      <c r="C109" s="23" t="s">
        <v>104</v>
      </c>
      <c r="D109" s="28" t="s">
        <v>124</v>
      </c>
      <c r="E109" s="29">
        <v>4389562</v>
      </c>
      <c r="F109" s="29">
        <v>4389562</v>
      </c>
      <c r="G109" s="34">
        <v>77504771.769999996</v>
      </c>
      <c r="H109" s="34">
        <v>77504771.769999996</v>
      </c>
    </row>
    <row r="110" spans="1:8" x14ac:dyDescent="0.25">
      <c r="A110" s="5"/>
      <c r="B110" s="21"/>
      <c r="C110" s="21" t="s">
        <v>105</v>
      </c>
      <c r="D110" s="26" t="s">
        <v>124</v>
      </c>
      <c r="E110" s="31">
        <v>3</v>
      </c>
      <c r="F110" s="31">
        <v>3</v>
      </c>
      <c r="G110" s="33">
        <v>1879.84</v>
      </c>
      <c r="H110" s="33">
        <v>1879.84</v>
      </c>
    </row>
    <row r="111" spans="1:8" ht="51" x14ac:dyDescent="0.25">
      <c r="A111" s="5"/>
      <c r="B111" s="41">
        <v>296</v>
      </c>
      <c r="C111" s="23" t="s">
        <v>106</v>
      </c>
      <c r="D111" s="28" t="s">
        <v>124</v>
      </c>
      <c r="E111" s="30">
        <v>3</v>
      </c>
      <c r="F111" s="30">
        <v>3</v>
      </c>
      <c r="G111" s="34">
        <v>1879.84</v>
      </c>
      <c r="H111" s="34">
        <v>1879.84</v>
      </c>
    </row>
    <row r="112" spans="1:8" ht="51" x14ac:dyDescent="0.25">
      <c r="A112" s="5"/>
      <c r="B112" s="21"/>
      <c r="C112" s="21" t="s">
        <v>107</v>
      </c>
      <c r="D112" s="26" t="s">
        <v>124</v>
      </c>
      <c r="E112" s="27">
        <v>421277</v>
      </c>
      <c r="F112" s="27">
        <v>421277</v>
      </c>
      <c r="G112" s="33">
        <v>15373450.02</v>
      </c>
      <c r="H112" s="33">
        <v>15373450.02</v>
      </c>
    </row>
    <row r="113" spans="1:8" ht="63.75" x14ac:dyDescent="0.25">
      <c r="A113" s="5"/>
      <c r="B113" s="41">
        <v>297</v>
      </c>
      <c r="C113" s="23" t="s">
        <v>108</v>
      </c>
      <c r="D113" s="28" t="s">
        <v>124</v>
      </c>
      <c r="E113" s="30">
        <v>2</v>
      </c>
      <c r="F113" s="30">
        <v>2</v>
      </c>
      <c r="G113" s="35">
        <v>398.58</v>
      </c>
      <c r="H113" s="35">
        <v>398.58</v>
      </c>
    </row>
    <row r="114" spans="1:8" ht="63.75" x14ac:dyDescent="0.25">
      <c r="A114" s="5"/>
      <c r="B114" s="41">
        <v>298</v>
      </c>
      <c r="C114" s="23" t="s">
        <v>109</v>
      </c>
      <c r="D114" s="28" t="s">
        <v>124</v>
      </c>
      <c r="E114" s="30">
        <v>1</v>
      </c>
      <c r="F114" s="30">
        <v>1</v>
      </c>
      <c r="G114" s="35">
        <v>199.58</v>
      </c>
      <c r="H114" s="35">
        <v>199.58</v>
      </c>
    </row>
    <row r="115" spans="1:8" ht="38.25" x14ac:dyDescent="0.25">
      <c r="A115" s="5"/>
      <c r="B115" s="41">
        <v>299</v>
      </c>
      <c r="C115" s="23" t="s">
        <v>110</v>
      </c>
      <c r="D115" s="28" t="s">
        <v>124</v>
      </c>
      <c r="E115" s="29">
        <v>421274</v>
      </c>
      <c r="F115" s="29">
        <v>421274</v>
      </c>
      <c r="G115" s="34">
        <v>15372851.869999999</v>
      </c>
      <c r="H115" s="34">
        <v>15372851.869999999</v>
      </c>
    </row>
    <row r="116" spans="1:8" ht="28.5" x14ac:dyDescent="0.25">
      <c r="A116" s="77"/>
      <c r="B116" s="78"/>
      <c r="C116" s="78" t="s">
        <v>111</v>
      </c>
      <c r="D116" s="79" t="s">
        <v>124</v>
      </c>
      <c r="E116" s="80">
        <f>SUM(E117+E119)</f>
        <v>1917905</v>
      </c>
      <c r="F116" s="80">
        <f t="shared" ref="F116:H116" si="3">SUM(F117+F119)</f>
        <v>1917905</v>
      </c>
      <c r="G116" s="81">
        <f t="shared" si="3"/>
        <v>66010775.729999997</v>
      </c>
      <c r="H116" s="81">
        <f t="shared" si="3"/>
        <v>66010775.729999997</v>
      </c>
    </row>
    <row r="117" spans="1:8" ht="25.5" x14ac:dyDescent="0.25">
      <c r="A117" s="5"/>
      <c r="B117" s="21"/>
      <c r="C117" s="21" t="s">
        <v>112</v>
      </c>
      <c r="D117" s="26" t="s">
        <v>124</v>
      </c>
      <c r="E117" s="27">
        <v>807858</v>
      </c>
      <c r="F117" s="27">
        <v>807858</v>
      </c>
      <c r="G117" s="33">
        <v>7866475.5700000003</v>
      </c>
      <c r="H117" s="33">
        <v>7866475.5700000003</v>
      </c>
    </row>
    <row r="118" spans="1:8" ht="25.5" x14ac:dyDescent="0.25">
      <c r="A118" s="5"/>
      <c r="B118" s="41">
        <v>303</v>
      </c>
      <c r="C118" s="23" t="s">
        <v>113</v>
      </c>
      <c r="D118" s="28" t="s">
        <v>124</v>
      </c>
      <c r="E118" s="29">
        <v>807858</v>
      </c>
      <c r="F118" s="29">
        <v>807858</v>
      </c>
      <c r="G118" s="34">
        <v>7866475.5700000003</v>
      </c>
      <c r="H118" s="34">
        <v>7866475.5700000003</v>
      </c>
    </row>
    <row r="119" spans="1:8" ht="25.5" x14ac:dyDescent="0.25">
      <c r="A119" s="5"/>
      <c r="B119" s="21"/>
      <c r="C119" s="21" t="s">
        <v>111</v>
      </c>
      <c r="D119" s="26" t="s">
        <v>124</v>
      </c>
      <c r="E119" s="27">
        <v>1110047</v>
      </c>
      <c r="F119" s="27">
        <v>1110047</v>
      </c>
      <c r="G119" s="33">
        <v>58144300.159999996</v>
      </c>
      <c r="H119" s="33">
        <v>58144300.159999996</v>
      </c>
    </row>
    <row r="120" spans="1:8" ht="51" x14ac:dyDescent="0.25">
      <c r="A120" s="5"/>
      <c r="B120" s="41">
        <v>304</v>
      </c>
      <c r="C120" s="23" t="s">
        <v>114</v>
      </c>
      <c r="D120" s="28" t="s">
        <v>124</v>
      </c>
      <c r="E120" s="29">
        <v>1110047</v>
      </c>
      <c r="F120" s="29">
        <v>1110047</v>
      </c>
      <c r="G120" s="34">
        <v>58144300.159999996</v>
      </c>
      <c r="H120" s="34">
        <v>58144300.159999996</v>
      </c>
    </row>
    <row r="121" spans="1:8" ht="42.75" x14ac:dyDescent="0.25">
      <c r="A121" s="77"/>
      <c r="B121" s="78"/>
      <c r="C121" s="78" t="s">
        <v>115</v>
      </c>
      <c r="D121" s="79" t="s">
        <v>124</v>
      </c>
      <c r="E121" s="80">
        <f>SUM(E122+E125+E128)</f>
        <v>768748</v>
      </c>
      <c r="F121" s="80">
        <f t="shared" ref="F121:H121" si="4">SUM(F122+F125+F128)</f>
        <v>768748</v>
      </c>
      <c r="G121" s="81">
        <f t="shared" si="4"/>
        <v>51907789.729999997</v>
      </c>
      <c r="H121" s="81">
        <f t="shared" si="4"/>
        <v>51907789.729999997</v>
      </c>
    </row>
    <row r="122" spans="1:8" ht="38.25" x14ac:dyDescent="0.25">
      <c r="A122" s="5"/>
      <c r="B122" s="21"/>
      <c r="C122" s="21" t="s">
        <v>116</v>
      </c>
      <c r="D122" s="26" t="s">
        <v>124</v>
      </c>
      <c r="E122" s="27">
        <f>SUM(E123:E124)</f>
        <v>488796</v>
      </c>
      <c r="F122" s="27">
        <f t="shared" ref="F122:H122" si="5">SUM(F123:F124)</f>
        <v>488796</v>
      </c>
      <c r="G122" s="33">
        <f t="shared" si="5"/>
        <v>42008426.879999995</v>
      </c>
      <c r="H122" s="33">
        <f t="shared" si="5"/>
        <v>42008426.879999995</v>
      </c>
    </row>
    <row r="123" spans="1:8" ht="38.25" x14ac:dyDescent="0.25">
      <c r="A123" s="5"/>
      <c r="B123" s="41">
        <v>305</v>
      </c>
      <c r="C123" s="23" t="s">
        <v>117</v>
      </c>
      <c r="D123" s="28" t="s">
        <v>124</v>
      </c>
      <c r="E123" s="29">
        <v>242219</v>
      </c>
      <c r="F123" s="29">
        <v>242219</v>
      </c>
      <c r="G123" s="34">
        <v>6471478.8700000001</v>
      </c>
      <c r="H123" s="34">
        <v>6471478.8700000001</v>
      </c>
    </row>
    <row r="124" spans="1:8" ht="25.5" x14ac:dyDescent="0.25">
      <c r="A124" s="5"/>
      <c r="B124" s="41">
        <v>307</v>
      </c>
      <c r="C124" s="23" t="s">
        <v>118</v>
      </c>
      <c r="D124" s="28" t="s">
        <v>124</v>
      </c>
      <c r="E124" s="29">
        <v>246577</v>
      </c>
      <c r="F124" s="29">
        <v>246577</v>
      </c>
      <c r="G124" s="76">
        <f>35552443.94-15495.93</f>
        <v>35536948.009999998</v>
      </c>
      <c r="H124" s="76">
        <f>35552443.94-15495.93</f>
        <v>35536948.009999998</v>
      </c>
    </row>
    <row r="125" spans="1:8" ht="25.5" x14ac:dyDescent="0.25">
      <c r="A125" s="5"/>
      <c r="B125" s="21"/>
      <c r="C125" s="21" t="s">
        <v>119</v>
      </c>
      <c r="D125" s="26" t="s">
        <v>124</v>
      </c>
      <c r="E125" s="31">
        <v>15</v>
      </c>
      <c r="F125" s="31">
        <v>15</v>
      </c>
      <c r="G125" s="33">
        <v>1802.38</v>
      </c>
      <c r="H125" s="33">
        <v>1802.38</v>
      </c>
    </row>
    <row r="126" spans="1:8" ht="25.5" x14ac:dyDescent="0.25">
      <c r="A126" s="5"/>
      <c r="B126" s="41">
        <v>319</v>
      </c>
      <c r="C126" s="23" t="s">
        <v>120</v>
      </c>
      <c r="D126" s="28" t="s">
        <v>124</v>
      </c>
      <c r="E126" s="30">
        <v>2</v>
      </c>
      <c r="F126" s="30">
        <v>2</v>
      </c>
      <c r="G126" s="35">
        <v>356.1</v>
      </c>
      <c r="H126" s="35">
        <v>356.1</v>
      </c>
    </row>
    <row r="127" spans="1:8" ht="25.5" x14ac:dyDescent="0.25">
      <c r="A127" s="5"/>
      <c r="B127" s="41">
        <v>320</v>
      </c>
      <c r="C127" s="23" t="s">
        <v>121</v>
      </c>
      <c r="D127" s="28" t="s">
        <v>124</v>
      </c>
      <c r="E127" s="30">
        <v>13</v>
      </c>
      <c r="F127" s="30">
        <v>13</v>
      </c>
      <c r="G127" s="34">
        <v>1446.28</v>
      </c>
      <c r="H127" s="34">
        <v>1446.28</v>
      </c>
    </row>
    <row r="128" spans="1:8" ht="63.75" x14ac:dyDescent="0.25">
      <c r="A128" s="5"/>
      <c r="B128" s="21"/>
      <c r="C128" s="21" t="s">
        <v>122</v>
      </c>
      <c r="D128" s="26" t="s">
        <v>124</v>
      </c>
      <c r="E128" s="27">
        <v>279937</v>
      </c>
      <c r="F128" s="27">
        <v>279937</v>
      </c>
      <c r="G128" s="33">
        <v>9897560.4700000007</v>
      </c>
      <c r="H128" s="33">
        <v>9897560.4700000007</v>
      </c>
    </row>
    <row r="129" spans="1:8" ht="38.25" x14ac:dyDescent="0.25">
      <c r="A129" s="5"/>
      <c r="B129" s="41">
        <v>323</v>
      </c>
      <c r="C129" s="23" t="s">
        <v>123</v>
      </c>
      <c r="D129" s="28" t="s">
        <v>124</v>
      </c>
      <c r="E129" s="29">
        <v>279937</v>
      </c>
      <c r="F129" s="29">
        <v>279937</v>
      </c>
      <c r="G129" s="34">
        <v>9897560.4700000007</v>
      </c>
      <c r="H129" s="34">
        <v>9897560.4700000007</v>
      </c>
    </row>
    <row r="130" spans="1:8" x14ac:dyDescent="0.25">
      <c r="A130" s="5"/>
      <c r="B130" s="20"/>
      <c r="C130" s="21"/>
      <c r="D130" s="26"/>
      <c r="E130" s="27"/>
      <c r="F130" s="27"/>
      <c r="G130" s="33"/>
      <c r="H130" s="33"/>
    </row>
    <row r="131" spans="1:8" x14ac:dyDescent="0.25">
      <c r="A131" s="5"/>
      <c r="B131" s="22"/>
      <c r="C131" s="23"/>
      <c r="D131" s="28"/>
      <c r="E131" s="29"/>
      <c r="F131" s="29"/>
      <c r="G131" s="34"/>
      <c r="H131" s="34"/>
    </row>
    <row r="132" spans="1:8" x14ac:dyDescent="0.25">
      <c r="A132" s="5"/>
      <c r="B132" s="18"/>
      <c r="C132" s="19"/>
      <c r="D132" s="24"/>
      <c r="E132" s="25"/>
      <c r="F132" s="25"/>
      <c r="G132" s="32"/>
      <c r="H132" s="32"/>
    </row>
    <row r="133" spans="1:8" x14ac:dyDescent="0.25">
      <c r="A133" s="5"/>
      <c r="B133" s="20"/>
      <c r="C133" s="21"/>
      <c r="D133" s="26"/>
      <c r="E133" s="27"/>
      <c r="F133" s="27"/>
      <c r="G133" s="33"/>
      <c r="H133" s="33"/>
    </row>
    <row r="134" spans="1:8" x14ac:dyDescent="0.25">
      <c r="A134" s="5"/>
      <c r="B134" s="22"/>
      <c r="C134" s="23"/>
      <c r="D134" s="28"/>
      <c r="E134" s="29"/>
      <c r="F134" s="29"/>
      <c r="G134" s="34"/>
      <c r="H134" s="34"/>
    </row>
    <row r="135" spans="1:8" x14ac:dyDescent="0.25">
      <c r="A135" s="5"/>
      <c r="B135" s="22"/>
      <c r="C135" s="23"/>
      <c r="D135" s="28"/>
      <c r="E135" s="29"/>
      <c r="F135" s="29"/>
      <c r="G135" s="34"/>
      <c r="H135" s="34"/>
    </row>
    <row r="136" spans="1:8" x14ac:dyDescent="0.25">
      <c r="A136" s="5"/>
      <c r="B136" s="22"/>
      <c r="C136" s="23"/>
      <c r="D136" s="28"/>
      <c r="E136" s="30"/>
      <c r="F136" s="30"/>
      <c r="G136" s="34"/>
      <c r="H136" s="34"/>
    </row>
    <row r="137" spans="1:8" x14ac:dyDescent="0.25">
      <c r="A137" s="5"/>
      <c r="B137" s="20"/>
      <c r="C137" s="21"/>
      <c r="D137" s="26"/>
      <c r="E137" s="31"/>
      <c r="F137" s="31"/>
      <c r="G137" s="36"/>
      <c r="H137" s="36"/>
    </row>
    <row r="138" spans="1:8" x14ac:dyDescent="0.25">
      <c r="A138" s="5"/>
      <c r="B138" s="22"/>
      <c r="C138" s="23"/>
      <c r="D138" s="28"/>
      <c r="E138" s="30"/>
      <c r="F138" s="30"/>
      <c r="G138" s="35"/>
      <c r="H138" s="35"/>
    </row>
    <row r="139" spans="1:8" x14ac:dyDescent="0.25">
      <c r="A139" s="5"/>
      <c r="B139" s="22"/>
      <c r="C139" s="23"/>
      <c r="D139" s="28"/>
      <c r="E139" s="30"/>
      <c r="F139" s="30"/>
      <c r="G139" s="35"/>
      <c r="H139" s="35"/>
    </row>
    <row r="140" spans="1:8" x14ac:dyDescent="0.25">
      <c r="A140" s="5"/>
      <c r="B140" s="20"/>
      <c r="C140" s="21"/>
      <c r="D140" s="26"/>
      <c r="E140" s="27"/>
      <c r="F140" s="27"/>
      <c r="G140" s="33"/>
      <c r="H140" s="33"/>
    </row>
    <row r="141" spans="1:8" x14ac:dyDescent="0.25">
      <c r="A141" s="5"/>
      <c r="B141" s="22"/>
      <c r="C141" s="23"/>
      <c r="D141" s="28"/>
      <c r="E141" s="29"/>
      <c r="F141" s="29"/>
      <c r="G141" s="34"/>
      <c r="H141" s="34"/>
    </row>
    <row r="142" spans="1:8" x14ac:dyDescent="0.25">
      <c r="A142" s="5"/>
      <c r="B142" s="14"/>
      <c r="C142" s="37"/>
      <c r="D142" s="28"/>
      <c r="E142" s="11"/>
      <c r="F142" s="11"/>
      <c r="G142" s="15"/>
      <c r="H142" s="15"/>
    </row>
    <row r="143" spans="1:8" ht="31.5" x14ac:dyDescent="0.25">
      <c r="A143" s="5"/>
      <c r="B143" s="12" t="s">
        <v>127</v>
      </c>
      <c r="C143" s="2" t="s">
        <v>3</v>
      </c>
      <c r="D143" s="5" t="s">
        <v>12</v>
      </c>
      <c r="E143" s="5" t="s">
        <v>12</v>
      </c>
      <c r="F143" s="5" t="s">
        <v>12</v>
      </c>
      <c r="G143" s="5" t="s">
        <v>12</v>
      </c>
      <c r="H143" s="5" t="s">
        <v>12</v>
      </c>
    </row>
    <row r="144" spans="1:8" x14ac:dyDescent="0.25">
      <c r="E144" s="6"/>
      <c r="F144" s="6"/>
      <c r="G144" s="9"/>
      <c r="H144" s="6"/>
    </row>
    <row r="145" spans="3:8" s="1" customFormat="1" x14ac:dyDescent="0.25"/>
    <row r="146" spans="3:8" s="1" customFormat="1" x14ac:dyDescent="0.25">
      <c r="C146" s="1" t="s">
        <v>4</v>
      </c>
      <c r="D146" s="16" t="s">
        <v>5</v>
      </c>
      <c r="E146" s="43" t="s">
        <v>5</v>
      </c>
      <c r="F146" s="43"/>
      <c r="G146" s="1" t="s">
        <v>6</v>
      </c>
    </row>
    <row r="147" spans="3:8" s="1" customFormat="1" x14ac:dyDescent="0.25">
      <c r="D147" s="16" t="s">
        <v>9</v>
      </c>
      <c r="E147" s="43" t="s">
        <v>7</v>
      </c>
      <c r="F147" s="43"/>
      <c r="G147" s="43" t="s">
        <v>8</v>
      </c>
      <c r="H147" s="43"/>
    </row>
    <row r="148" spans="3:8" s="1" customFormat="1" x14ac:dyDescent="0.25"/>
    <row r="149" spans="3:8" s="1" customFormat="1" x14ac:dyDescent="0.25"/>
  </sheetData>
  <mergeCells count="12">
    <mergeCell ref="E146:F146"/>
    <mergeCell ref="E147:F147"/>
    <mergeCell ref="G147:H147"/>
    <mergeCell ref="C3:H3"/>
    <mergeCell ref="G6:H6"/>
    <mergeCell ref="A2:H2"/>
    <mergeCell ref="C1:H1"/>
    <mergeCell ref="C4:H4"/>
    <mergeCell ref="A6:A7"/>
    <mergeCell ref="B6:B7"/>
    <mergeCell ref="C6:C7"/>
    <mergeCell ref="D6:F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тыс. руб</vt:lpstr>
      <vt:lpstr>руб.</vt:lpstr>
      <vt:lpstr>'тыс. руб'!Заголовки_для_печати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Сидоренко</dc:creator>
  <cp:lastModifiedBy>Тришенкова</cp:lastModifiedBy>
  <cp:lastPrinted>2017-01-17T17:49:27Z</cp:lastPrinted>
  <dcterms:created xsi:type="dcterms:W3CDTF">2017-01-12T08:02:31Z</dcterms:created>
  <dcterms:modified xsi:type="dcterms:W3CDTF">2017-01-17T17:50:08Z</dcterms:modified>
</cp:coreProperties>
</file>